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HA4191\AppData\Local\Temp\68\"/>
    </mc:Choice>
  </mc:AlternateContent>
  <bookViews>
    <workbookView xWindow="0" yWindow="0" windowWidth="21570" windowHeight="10215" firstSheet="11" activeTab="1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финмодель" sheetId="13" r:id="rId13"/>
    <sheet name="Приложение 1" sheetId="14" r:id="rId14"/>
  </sheets>
  <definedNames>
    <definedName name="_Order1" hidden="1">255</definedName>
    <definedName name="anscount" hidden="1">1</definedName>
    <definedName name="bfd" hidden="1">{#N/A,#N/A,TRUE,"Лист1";#N/A,#N/A,TRUE,"Лист2";#N/A,#N/A,TRUE,"Лист3"}</definedName>
    <definedName name="bghjjjjjjjjjjjjjjjjjj" hidden="1">{#N/A,#N/A,TRUE,"Лист1";#N/A,#N/A,TRUE,"Лист2";#N/A,#N/A,TRUE,"Лист3"}</definedName>
    <definedName name="bghvgvvvvvvvvvvvvvvvvv" hidden="1">{#N/A,#N/A,TRUE,"Лист1";#N/A,#N/A,TRUE,"Лист2";#N/A,#N/A,TRUE,"Лист3"}</definedName>
    <definedName name="bn" hidden="1">{#N/A,#N/A,TRUE,"Лист1";#N/A,#N/A,TRUE,"Лист2";#N/A,#N/A,TRUE,"Лист3"}</definedName>
    <definedName name="BossProviderVariable?_bb611779_6317_4fc8_a02b_b45dfbbccf2f" hidden="1">"25_01_2006"</definedName>
    <definedName name="BossProviderVariable?_f063a96a_77db_4441_9959_2e2d8599754c" hidden="1">"25_01_2006"</definedName>
    <definedName name="bvbvffffffffffff" hidden="1">{#N/A,#N/A,TRUE,"Лист1";#N/A,#N/A,TRUE,"Лист2";#N/A,#N/A,TRUE,"Лист3"}</definedName>
    <definedName name="bvdfdssssssssssssssss" hidden="1">{#N/A,#N/A,TRUE,"Лист1";#N/A,#N/A,TRUE,"Лист2";#N/A,#N/A,TRUE,"Лист3"}</definedName>
    <definedName name="bvffffffffffffffffff" hidden="1">{#N/A,#N/A,TRUE,"Лист1";#N/A,#N/A,TRUE,"Лист2";#N/A,#N/A,TRUE,"Лист3"}</definedName>
    <definedName name="bvggggggggggggggg" hidden="1">{#N/A,#N/A,TRUE,"Лист1";#N/A,#N/A,TRUE,"Лист2";#N/A,#N/A,TRUE,"Лист3"}</definedName>
    <definedName name="cxvvvvvvvvvvvvvvvvvvv" hidden="1">{#N/A,#N/A,TRUE,"Лист1";#N/A,#N/A,TRUE,"Лист2";#N/A,#N/A,TRUE,"Лист3"}</definedName>
    <definedName name="dsfgdghjhg" hidden="1">{#N/A,#N/A,TRUE,"Лист1";#N/A,#N/A,TRUE,"Лист2";#N/A,#N/A,TRUE,"Лист3"}</definedName>
    <definedName name="errttuyiuy" hidden="1">{#N/A,#N/A,TRUE,"Лист1";#N/A,#N/A,TRUE,"Лист2";#N/A,#N/A,TRUE,"Лист3"}</definedName>
    <definedName name="errytyutiuyg" hidden="1">{#N/A,#N/A,TRUE,"Лист1";#N/A,#N/A,TRUE,"Лист2";#N/A,#N/A,TRUE,"Лист3"}</definedName>
    <definedName name="esdsfdfgh" hidden="1">{#N/A,#N/A,TRUE,"Лист1";#N/A,#N/A,TRUE,"Лист2";#N/A,#N/A,TRUE,"Лист3"}</definedName>
    <definedName name="etrytru" hidden="1">{#N/A,#N/A,TRUE,"Лист1";#N/A,#N/A,TRUE,"Лист2";#N/A,#N/A,TRUE,"Лист3"}</definedName>
    <definedName name="ewrtertuyt" hidden="1">{#N/A,#N/A,TRUE,"Лист1";#N/A,#N/A,TRUE,"Лист2";#N/A,#N/A,TRUE,"Лист3"}</definedName>
    <definedName name="fdfccgh" hidden="1">{#N/A,#N/A,TRUE,"Лист1";#N/A,#N/A,TRUE,"Лист2";#N/A,#N/A,TRUE,"Лист3"}</definedName>
    <definedName name="fdfggghgjh" hidden="1">{#N/A,#N/A,TRUE,"Лист1";#N/A,#N/A,TRUE,"Лист2";#N/A,#N/A,TRUE,"Лист3"}</definedName>
    <definedName name="fgghfhghj" hidden="1">{#N/A,#N/A,TRUE,"Лист1";#N/A,#N/A,TRUE,"Лист2";#N/A,#N/A,TRUE,"Лист3"}</definedName>
    <definedName name="fghghjk" hidden="1">{#N/A,#N/A,TRUE,"Лист1";#N/A,#N/A,TRUE,"Лист2";#N/A,#N/A,TRUE,"Лист3"}</definedName>
    <definedName name="fhghgjh" hidden="1">{#N/A,#N/A,TRUE,"Лист1";#N/A,#N/A,TRUE,"Лист2";#N/A,#N/A,TRUE,"Лист3"}</definedName>
    <definedName name="gffffffffffffff" hidden="1">{#N/A,#N/A,TRUE,"Лист1";#N/A,#N/A,TRUE,"Лист2";#N/A,#N/A,TRUE,"Лист3"}</definedName>
    <definedName name="gfgffdssssssssssssss" hidden="1">{#N/A,#N/A,TRUE,"Лист1";#N/A,#N/A,TRUE,"Лист2";#N/A,#N/A,TRUE,"Лист3"}</definedName>
    <definedName name="gfgfhgfhhhhhhhhhhhhhhhhh" hidden="1">{#N/A,#N/A,TRUE,"Лист1";#N/A,#N/A,TRUE,"Лист2";#N/A,#N/A,TRUE,"Лист3"}</definedName>
    <definedName name="gggggggggggg" hidden="1">{#N/A,#N/A,TRUE,"Лист1";#N/A,#N/A,TRUE,"Лист2";#N/A,#N/A,TRUE,"Лист3"}</definedName>
    <definedName name="ggggggggggggggggg" hidden="1">{#N/A,#N/A,TRUE,"Лист1";#N/A,#N/A,TRUE,"Лист2";#N/A,#N/A,TRUE,"Лист3"}</definedName>
    <definedName name="ghg" hidden="1">{#N/A,#N/A,FALSE,"Себестоимсть-97"}</definedName>
    <definedName name="ghghgy" hidden="1">{#N/A,#N/A,TRUE,"Лист1";#N/A,#N/A,TRUE,"Лист2";#N/A,#N/A,TRUE,"Лист3"}</definedName>
    <definedName name="grdtrgcfg" hidden="1">{#N/A,#N/A,TRUE,"Лист1";#N/A,#N/A,TRUE,"Лист2";#N/A,#N/A,TRUE,"Лист3"}</definedName>
    <definedName name="hgffgddfd" hidden="1">{#N/A,#N/A,TRUE,"Лист1";#N/A,#N/A,TRUE,"Лист2";#N/A,#N/A,TRUE,"Лист3"}</definedName>
    <definedName name="hhh" hidden="1">{#N/A,#N/A,TRUE,"Лист1";#N/A,#N/A,TRUE,"Лист2";#N/A,#N/A,TRUE,"Лист3"}</definedName>
    <definedName name="hhhhhthhhhthhth" hidden="1">{#N/A,#N/A,TRUE,"Лист1";#N/A,#N/A,TRUE,"Лист2";#N/A,#N/A,TRUE,"Лист3"}</definedName>
    <definedName name="hyghggggggggggggggg" hidden="1">{#N/A,#N/A,TRUE,"Лист1";#N/A,#N/A,TRUE,"Лист2";#N/A,#N/A,TRUE,"Лист3"}</definedName>
    <definedName name="iuiiiiiiiiiiiiiiiiii" hidden="1">{#N/A,#N/A,TRUE,"Лист1";#N/A,#N/A,TRUE,"Лист2";#N/A,#N/A,TRUE,"Лист3"}</definedName>
    <definedName name="iuiytyyfdg" hidden="1">{#N/A,#N/A,TRUE,"Лист1";#N/A,#N/A,TRUE,"Лист2";#N/A,#N/A,TRUE,"Лист3"}</definedName>
    <definedName name="iukjjjjjjjjjjjj" hidden="1">{#N/A,#N/A,TRUE,"Лист1";#N/A,#N/A,TRUE,"Лист2";#N/A,#N/A,TRUE,"Лист3"}</definedName>
    <definedName name="iyuuytvt" hidden="1">{#N/A,#N/A,TRUE,"Лист1";#N/A,#N/A,TRUE,"Лист2";#N/A,#N/A,TRUE,"Лист3"}</definedName>
    <definedName name="jhfgfs" hidden="1">{#N/A,#N/A,TRUE,"Лист1";#N/A,#N/A,TRUE,"Лист2";#N/A,#N/A,TRUE,"Лист3"}</definedName>
    <definedName name="jhfghgfgfgfdfs" hidden="1">{#N/A,#N/A,TRUE,"Лист1";#N/A,#N/A,TRUE,"Лист2";#N/A,#N/A,TRUE,"Лист3"}</definedName>
    <definedName name="jhjytyyyyyyyyyyyyyyyy" hidden="1">{#N/A,#N/A,TRUE,"Лист1";#N/A,#N/A,TRUE,"Лист2";#N/A,#N/A,TRUE,"Лист3"}</definedName>
    <definedName name="jhtjgyt" hidden="1">{#N/A,#N/A,TRUE,"Лист1";#N/A,#N/A,TRUE,"Лист2";#N/A,#N/A,TRUE,"Лист3"}</definedName>
    <definedName name="jkhffddds" hidden="1">{#N/A,#N/A,TRUE,"Лист1";#N/A,#N/A,TRUE,"Лист2";#N/A,#N/A,TRUE,"Лист3"}</definedName>
    <definedName name="jkkjhgj" hidden="1">{#N/A,#N/A,TRUE,"Лист1";#N/A,#N/A,TRUE,"Лист2";#N/A,#N/A,TRUE,"Лист3"}</definedName>
    <definedName name="jnkjjjjjjjjjjjjjjjjjjjj" hidden="1">{#N/A,#N/A,TRUE,"Лист1";#N/A,#N/A,TRUE,"Лист2";#N/A,#N/A,TRUE,"Лист3"}</definedName>
    <definedName name="juhghg" hidden="1">{#N/A,#N/A,TRUE,"Лист1";#N/A,#N/A,TRUE,"Лист2";#N/A,#N/A,TRUE,"Лист3"}</definedName>
    <definedName name="jyuytvbyvtvfr" hidden="1">{#N/A,#N/A,TRUE,"Лист1";#N/A,#N/A,TRUE,"Лист2";#N/A,#N/A,TRUE,"Лист3"}</definedName>
    <definedName name="khjkhjghf" hidden="1">{#N/A,#N/A,TRUE,"Лист1";#N/A,#N/A,TRUE,"Лист2";#N/A,#N/A,TRUE,"Лист3"}</definedName>
    <definedName name="kj" hidden="1">{#N/A,#N/A,TRUE,"Лист1";#N/A,#N/A,TRUE,"Лист2";#N/A,#N/A,TRUE,"Лист3"}</definedName>
    <definedName name="kjhvvvvvvvvvvvvvvvvv" hidden="1">{#N/A,#N/A,TRUE,"Лист1";#N/A,#N/A,TRUE,"Лист2";#N/A,#N/A,TRUE,"Лист3"}</definedName>
    <definedName name="kjjjjjhhhhhhhhhhhhh" hidden="1">{#N/A,#N/A,TRUE,"Лист1";#N/A,#N/A,TRUE,"Лист2";#N/A,#N/A,TRUE,"Лист3"}</definedName>
    <definedName name="kjkhjkjhgh" hidden="1">{#N/A,#N/A,TRUE,"Лист1";#N/A,#N/A,TRUE,"Лист2";#N/A,#N/A,TRUE,"Лист3"}</definedName>
    <definedName name="kjkjhjhjhghgf" hidden="1">{#N/A,#N/A,TRUE,"Лист1";#N/A,#N/A,TRUE,"Лист2";#N/A,#N/A,TRUE,"Лист3"}</definedName>
    <definedName name="kljhjkghv" hidden="1">{#N/A,#N/A,TRUE,"Лист1";#N/A,#N/A,TRUE,"Лист2";#N/A,#N/A,TRUE,"Лист3"}</definedName>
    <definedName name="klljjjhjgghf" hidden="1">{#N/A,#N/A,TRUE,"Лист1";#N/A,#N/A,TRUE,"Лист2";#N/A,#N/A,TRUE,"Лист3"}</definedName>
    <definedName name="likuih" hidden="1">{#N/A,#N/A,TRUE,"Лист1";#N/A,#N/A,TRUE,"Лист2";#N/A,#N/A,TRUE,"Лист3"}</definedName>
    <definedName name="lkkljhhggtg" hidden="1">{#N/A,#N/A,TRUE,"Лист1";#N/A,#N/A,TRUE,"Лист2";#N/A,#N/A,TRUE,"Лист3"}</definedName>
    <definedName name="lkljkjhjhggfdgf" hidden="1">{#N/A,#N/A,TRUE,"Лист1";#N/A,#N/A,TRUE,"Лист2";#N/A,#N/A,TRUE,"Лист3"}</definedName>
    <definedName name="mhyt" hidden="1">{#N/A,#N/A,TRUE,"Лист1";#N/A,#N/A,TRUE,"Лист2";#N/A,#N/A,TRUE,"Лист3"}</definedName>
    <definedName name="mjhuiy" hidden="1">{#N/A,#N/A,TRUE,"Лист1";#N/A,#N/A,TRUE,"Лист2";#N/A,#N/A,TRUE,"Лист3"}</definedName>
    <definedName name="mmm" hidden="1">{#N/A,#N/A,FALSE,"Себестоимсть-97"}</definedName>
    <definedName name="mnnjjjjjjjjjjjjj" hidden="1">{#N/A,#N/A,TRUE,"Лист1";#N/A,#N/A,TRUE,"Лист2";#N/A,#N/A,TRUE,"Лист3"}</definedName>
    <definedName name="nbbvgf" hidden="1">{#N/A,#N/A,TRUE,"Лист1";#N/A,#N/A,TRUE,"Лист2";#N/A,#N/A,TRUE,"Лист3"}</definedName>
    <definedName name="nbvgggggggggggggggggg" hidden="1">{#N/A,#N/A,TRUE,"Лист1";#N/A,#N/A,TRUE,"Лист2";#N/A,#N/A,TRUE,"Лист3"}</definedName>
    <definedName name="nhguy" hidden="1">{#N/A,#N/A,TRUE,"Лист1";#N/A,#N/A,TRUE,"Лист2";#N/A,#N/A,TRUE,"Лист3"}</definedName>
    <definedName name="njkhgjhghfhg" hidden="1">{#N/A,#N/A,TRUE,"Лист1";#N/A,#N/A,TRUE,"Лист2";#N/A,#N/A,TRUE,"Лист3"}</definedName>
    <definedName name="nnngggggggggggggggggggggggggg" hidden="1">{#N/A,#N/A,TRUE,"Лист1";#N/A,#N/A,TRUE,"Лист2";#N/A,#N/A,TRUE,"Лист3"}</definedName>
    <definedName name="oijjjjjjjjjjjjjj" hidden="1">{#N/A,#N/A,TRUE,"Лист1";#N/A,#N/A,TRUE,"Лист2";#N/A,#N/A,TRUE,"Лист3"}</definedName>
    <definedName name="oikkkkkkkkkkkkkkkkkkkkkkk" hidden="1">{#N/A,#N/A,TRUE,"Лист1";#N/A,#N/A,TRUE,"Лист2";#N/A,#N/A,TRUE,"Лист3"}</definedName>
    <definedName name="oilkkh" hidden="1">{#N/A,#N/A,TRUE,"Лист1";#N/A,#N/A,TRUE,"Лист2";#N/A,#N/A,TRUE,"Лист3"}</definedName>
    <definedName name="oiuuyyyyyyyyyyyyyyy" hidden="1">{#N/A,#N/A,TRUE,"Лист1";#N/A,#N/A,TRUE,"Лист2";#N/A,#N/A,TRUE,"Лист3"}</definedName>
    <definedName name="ojkjkhjgghfd" hidden="1">{#N/A,#N/A,TRUE,"Лист1";#N/A,#N/A,TRUE,"Лист2";#N/A,#N/A,TRUE,"Лист3"}</definedName>
    <definedName name="oopoooooooooooooooo" hidden="1">{#N/A,#N/A,TRUE,"Лист1";#N/A,#N/A,TRUE,"Лист2";#N/A,#N/A,TRUE,"Лист3"}</definedName>
    <definedName name="P16_SCOPE_FULL_LOAD" hidden="1">#N/A</definedName>
    <definedName name="P17_SCOPE_FULL_LOAD" hidden="1">#N/A</definedName>
    <definedName name="P18_T1_Protect" hidden="1">#N/A</definedName>
    <definedName name="P19_T1_Protect" hidden="1">#N/A</definedName>
    <definedName name="P19_T111" hidden="1">#N/A</definedName>
    <definedName name="popiiiiiiiiiiiiiiiiiii" hidden="1">{#N/A,#N/A,TRUE,"Лист1";#N/A,#N/A,TRUE,"Лист2";#N/A,#N/A,TRUE,"Лист3"}</definedName>
    <definedName name="rerttryu" hidden="1">{#N/A,#N/A,TRUE,"Лист1";#N/A,#N/A,TRUE,"Лист2";#N/A,#N/A,TRUE,"Лист3"}</definedName>
    <definedName name="rrtdrdrdsf" hidden="1">{#N/A,#N/A,TRUE,"Лист1";#N/A,#N/A,TRUE,"Лист2";#N/A,#N/A,TRUE,"Лист3"}</definedName>
    <definedName name="SAPBEXhrIndnt" hidden="1">"Wide"</definedName>
    <definedName name="SAPBEXrevision" hidden="1">1</definedName>
    <definedName name="SAPBEXsysID" hidden="1">"BW2"</definedName>
    <definedName name="SAPBEXwbID" hidden="1">"15TTB4CSDPSBRAUM6VXEUURJW"</definedName>
    <definedName name="SAPsysID" hidden="1">"708C5W7SBKP804JT78WJ0JNKI"</definedName>
    <definedName name="SAPwbID" hidden="1">"ARS"</definedName>
    <definedName name="smet" hidden="1">{#N/A,#N/A,FALSE,"Себестоимсть-97"}</definedName>
    <definedName name="trfgffffffffffffffffff" hidden="1">{#N/A,#N/A,TRUE,"Лист1";#N/A,#N/A,TRUE,"Лист2";#N/A,#N/A,TRUE,"Лист3"}</definedName>
    <definedName name="trttttttttttttttttttt" hidden="1">{#N/A,#N/A,TRUE,"Лист1";#N/A,#N/A,TRUE,"Лист2";#N/A,#N/A,TRUE,"Лист3"}</definedName>
    <definedName name="uhjhhhhhhhhhhhhh" hidden="1">{#N/A,#N/A,TRUE,"Лист1";#N/A,#N/A,TRUE,"Лист2";#N/A,#N/A,TRUE,"Лист3"}</definedName>
    <definedName name="uiyuyuy" hidden="1">{#N/A,#N/A,TRUE,"Лист1";#N/A,#N/A,TRUE,"Лист2";#N/A,#N/A,TRUE,"Лист3"}</definedName>
    <definedName name="uytytr" hidden="1">{#N/A,#N/A,TRUE,"Лист1";#N/A,#N/A,TRUE,"Лист2";#N/A,#N/A,TRUE,"Лист3"}</definedName>
    <definedName name="uyuiyuttyt" hidden="1">{#N/A,#N/A,TRUE,"Лист1";#N/A,#N/A,TRUE,"Лист2";#N/A,#N/A,TRUE,"Лист3"}</definedName>
    <definedName name="uyyuttr" hidden="1">{#N/A,#N/A,TRUE,"Лист1";#N/A,#N/A,TRUE,"Лист2";#N/A,#N/A,TRUE,"Лист3"}</definedName>
    <definedName name="vcfdfs" hidden="1">{#N/A,#N/A,TRUE,"Лист1";#N/A,#N/A,TRUE,"Лист2";#N/A,#N/A,TRUE,"Лист3"}</definedName>
    <definedName name="vcfhg" hidden="1">{#N/A,#N/A,TRUE,"Лист1";#N/A,#N/A,TRUE,"Лист2";#N/A,#N/A,TRUE,"Лист3"}</definedName>
    <definedName name="vcfssssssssssssssssssss" hidden="1">{#N/A,#N/A,TRUE,"Лист1";#N/A,#N/A,TRUE,"Лист2";#N/A,#N/A,TRUE,"Лист3"}</definedName>
    <definedName name="VerMaket" hidden="1">1.02</definedName>
    <definedName name="vn" hidden="1">{#N/A,#N/A,TRUE,"Лист1";#N/A,#N/A,TRUE,"Лист2";#N/A,#N/A,TRUE,"Лист3"}</definedName>
    <definedName name="waddddddddddddddddddd" hidden="1">{#N/A,#N/A,TRUE,"Лист1";#N/A,#N/A,TRUE,"Лист2";#N/A,#N/A,TRUE,"Лист3"}</definedName>
    <definedName name="wesddddddddddddddddd" hidden="1">{#N/A,#N/A,TRUE,"Лист1";#N/A,#N/A,TRUE,"Лист2";#N/A,#N/A,TRUE,"Лист3"}</definedName>
    <definedName name="wrn.Калькуляция._.себестоимости." hidden="1">{#N/A,#N/A,FALSE,"Себестоимсть-97"}</definedName>
    <definedName name="wrn.Сравнение._.с._.отраслями." hidden="1">{#N/A,#N/A,TRUE,"Лист1";#N/A,#N/A,TRUE,"Лист2";#N/A,#N/A,TRUE,"Лист3"}</definedName>
    <definedName name="yfgdfdfffffffffffff" hidden="1">{#N/A,#N/A,TRUE,"Лист1";#N/A,#N/A,TRUE,"Лист2";#N/A,#N/A,TRUE,"Лист3"}</definedName>
    <definedName name="ytttttttttttttttttttt" hidden="1">{#N/A,#N/A,TRUE,"Лист1";#N/A,#N/A,TRUE,"Лист2";#N/A,#N/A,TRUE,"Лист3"}</definedName>
    <definedName name="ytyggggggggggggggg" hidden="1">{#N/A,#N/A,TRUE,"Лист1";#N/A,#N/A,TRUE,"Лист2";#N/A,#N/A,TRUE,"Лист3"}</definedName>
    <definedName name="yyyjjjj" hidden="1">{#N/A,#N/A,FALSE,"Себестоимсть-97"}</definedName>
    <definedName name="ааа" hidden="1">{#N/A,#N/A,TRUE,"Лист1";#N/A,#N/A,TRUE,"Лист2";#N/A,#N/A,TRUE,"Лист3"}</definedName>
    <definedName name="ваорлап" hidden="1">{#N/A,#N/A,TRUE,"Лист1";#N/A,#N/A,TRUE,"Лист2";#N/A,#N/A,TRUE,"Лист3"}</definedName>
    <definedName name="витт" hidden="1">{#N/A,#N/A,TRUE,"Лист1";#N/A,#N/A,TRUE,"Лист2";#N/A,#N/A,TRUE,"Лист3"}</definedName>
    <definedName name="вуув" hidden="1">{#N/A,#N/A,TRUE,"Лист1";#N/A,#N/A,TRUE,"Лист2";#N/A,#N/A,TRUE,"Лист3"}</definedName>
    <definedName name="выыапвавап" hidden="1">{#N/A,#N/A,TRUE,"Лист1";#N/A,#N/A,TRUE,"Лист2";#N/A,#N/A,TRUE,"Лист3"}</definedName>
    <definedName name="гнгепнапра"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шголлололол" hidden="1">{#N/A,#N/A,TRUE,"Лист1";#N/A,#N/A,TRUE,"Лист2";#N/A,#N/A,TRUE,"Лист3"}</definedName>
    <definedName name="еапапарорппис" hidden="1">{#N/A,#N/A,TRUE,"Лист1";#N/A,#N/A,TRUE,"Лист2";#N/A,#N/A,TRUE,"Лист3"}</definedName>
    <definedName name="евапараорплор" hidden="1">{#N/A,#N/A,TRUE,"Лист1";#N/A,#N/A,TRUE,"Лист2";#N/A,#N/A,TRUE,"Лист3"}</definedName>
    <definedName name="ждждлдлодл" hidden="1">{#N/A,#N/A,TRUE,"Лист1";#N/A,#N/A,TRUE,"Лист2";#N/A,#N/A,TRUE,"Лист3"}</definedName>
    <definedName name="жж" hidden="1">{#N/A,#N/A,TRUE,"Лист1";#N/A,#N/A,TRUE,"Лист2";#N/A,#N/A,TRUE,"Лист3"}</definedName>
    <definedName name="зщщщшгрпаав" hidden="1">{#N/A,#N/A,TRUE,"Лист1";#N/A,#N/A,TRUE,"Лист2";#N/A,#N/A,TRUE,"Лист3"}</definedName>
    <definedName name="индцкавг98" hidden="1">{#N/A,#N/A,TRUE,"Лист1";#N/A,#N/A,TRUE,"Лист2";#N/A,#N/A,TRUE,"Лист3"}</definedName>
    <definedName name="к" hidden="1">{#N/A,#N/A,TRUE,"Лист1";#N/A,#N/A,TRUE,"Лист2";#N/A,#N/A,TRUE,"Лист3"}</definedName>
    <definedName name="кеппппппппппп" hidden="1">{#N/A,#N/A,TRUE,"Лист1";#N/A,#N/A,TRUE,"Лист2";#N/A,#N/A,TRUE,"Лист3"}</definedName>
    <definedName name="лдлдолорар" hidden="1">{#N/A,#N/A,TRUE,"Лист1";#N/A,#N/A,TRUE,"Лист2";#N/A,#N/A,TRUE,"Лист3"}</definedName>
    <definedName name="лимит" hidden="1">{#N/A,#N/A,FALSE,"Себестоимсть-97"}</definedName>
    <definedName name="Лицензии" hidden="1">{#N/A,#N/A,TRUE,"Лист1";#N/A,#N/A,TRUE,"Лист2";#N/A,#N/A,TRUE,"Лист3"}</definedName>
    <definedName name="лщжо" hidden="1">{#N/A,#N/A,TRUE,"Лист1";#N/A,#N/A,TRUE,"Лист2";#N/A,#N/A,TRUE,"Лист3"}</definedName>
    <definedName name="нгневаапор" hidden="1">{#N/A,#N/A,TRUE,"Лист1";#N/A,#N/A,TRUE,"Лист2";#N/A,#N/A,TRUE,"Лист3"}</definedName>
    <definedName name="ншш" hidden="1">{#N/A,#N/A,TRUE,"Лист1";#N/A,#N/A,TRUE,"Лист2";#N/A,#N/A,TRUE,"Лист3"}</definedName>
    <definedName name="оллртимиава" hidden="1">{#N/A,#N/A,TRUE,"Лист1";#N/A,#N/A,TRUE,"Лист2";#N/A,#N/A,TRUE,"Лист3"}</definedName>
    <definedName name="орлороррлоорпапа" hidden="1">{#N/A,#N/A,TRUE,"Лист1";#N/A,#N/A,TRUE,"Лист2";#N/A,#N/A,TRUE,"Лист3"}</definedName>
    <definedName name="ороорправ" hidden="1">{#N/A,#N/A,TRUE,"Лист1";#N/A,#N/A,TRUE,"Лист2";#N/A,#N/A,TRUE,"Лист3"}</definedName>
    <definedName name="памсмчвв" hidden="1">{#N/A,#N/A,TRUE,"Лист1";#N/A,#N/A,TRUE,"Лист2";#N/A,#N/A,TRUE,"Лист3"}</definedName>
    <definedName name="папаорпрпрпр" hidden="1">{#N/A,#N/A,TRUE,"Лист1";#N/A,#N/A,TRUE,"Лист2";#N/A,#N/A,TRUE,"Лист3"}</definedName>
    <definedName name="пнлнееен" hidden="1">{#N/A,#N/A,FALSE,"Себестоимсть-97"}</definedName>
    <definedName name="прибыль3" hidden="1">{#N/A,#N/A,TRUE,"Лист1";#N/A,#N/A,TRUE,"Лист2";#N/A,#N/A,TRUE,"Лист3"}</definedName>
    <definedName name="прпропорпрпр" hidden="1">{#N/A,#N/A,TRUE,"Лист1";#N/A,#N/A,TRUE,"Лист2";#N/A,#N/A,TRUE,"Лист3"}</definedName>
    <definedName name="рис1" hidden="1">{#N/A,#N/A,TRUE,"Лист1";#N/A,#N/A,TRUE,"Лист2";#N/A,#N/A,TRUE,"Лист3"}</definedName>
    <definedName name="рортимсчвы" hidden="1">{#N/A,#N/A,TRUE,"Лист1";#N/A,#N/A,TRUE,"Лист2";#N/A,#N/A,TRUE,"Лист3"}</definedName>
    <definedName name="ррапав" hidden="1">{#N/A,#N/A,TRUE,"Лист1";#N/A,#N/A,TRUE,"Лист2";#N/A,#N/A,TRUE,"Лист3"}</definedName>
    <definedName name="сиитьь" hidden="1">{#N/A,#N/A,TRUE,"Лист1";#N/A,#N/A,TRUE,"Лист2";#N/A,#N/A,TRUE,"Лист3"}</definedName>
    <definedName name="тп"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уыавыапвпаворорол" hidden="1">{#N/A,#N/A,TRUE,"Лист1";#N/A,#N/A,TRUE,"Лист2";#N/A,#N/A,TRUE,"Лист3"}</definedName>
    <definedName name="шгшрормпавкаы" hidden="1">{#N/A,#N/A,TRUE,"Лист1";#N/A,#N/A,TRUE,"Лист2";#N/A,#N/A,TRUE,"Лист3"}</definedName>
    <definedName name="шоапвваыаыф" hidden="1">{#N/A,#N/A,TRUE,"Лист1";#N/A,#N/A,TRUE,"Лист2";#N/A,#N/A,TRUE,"Лист3"}</definedName>
    <definedName name="шооитиаавч" hidden="1">{#N/A,#N/A,TRUE,"Лист1";#N/A,#N/A,TRUE,"Лист2";#N/A,#N/A,TRUE,"Лист3"}</definedName>
    <definedName name="шш" hidden="1">{#N/A,#N/A,TRUE,"Лист1";#N/A,#N/A,TRUE,"Лист2";#N/A,#N/A,TRUE,"Лист3"}</definedName>
    <definedName name="щшлдолрорми" hidden="1">{#N/A,#N/A,TRUE,"Лист1";#N/A,#N/A,TRUE,"Лист2";#N/A,#N/A,TRUE,"Лист3"}</definedName>
    <definedName name="ыапр" hidden="1">{#N/A,#N/A,TRUE,"Лист1";#N/A,#N/A,TRUE,"Лист2";#N/A,#N/A,TRUE,"Лист3"}</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ыыы" hidden="1">{#N/A,#N/A,FALSE,"Себестоимсть-97"}</definedName>
    <definedName name="юбьбютьи" hidden="1">{#N/A,#N/A,TRUE,"Лист1";#N/A,#N/A,TRUE,"Лист2";#N/A,#N/A,TRUE,"Лист3"}</definedName>
    <definedName name="юлолтррпв" hidden="1">{#N/A,#N/A,TRUE,"Лист1";#N/A,#N/A,TRUE,"Лист2";#N/A,#N/A,TRUE,"Лист3"}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 i="13" l="1"/>
  <c r="H14" i="13"/>
  <c r="H13" i="13" s="1"/>
  <c r="I14" i="13"/>
  <c r="I13" i="13" s="1"/>
  <c r="J14" i="13"/>
  <c r="J13" i="13" s="1"/>
  <c r="K14" i="13"/>
  <c r="K13" i="13" s="1"/>
  <c r="L14" i="13"/>
  <c r="L13" i="13" s="1"/>
  <c r="M14" i="13"/>
  <c r="M13" i="13" s="1"/>
  <c r="N14" i="13"/>
  <c r="O14" i="13" s="1"/>
  <c r="G18" i="13"/>
  <c r="G21" i="13" s="1"/>
  <c r="H18" i="13"/>
  <c r="H21" i="13" s="1"/>
  <c r="H22" i="13" s="1"/>
  <c r="I18" i="13"/>
  <c r="I21" i="13" s="1"/>
  <c r="I22" i="13" s="1"/>
  <c r="J18" i="13"/>
  <c r="J21" i="13" s="1"/>
  <c r="J22" i="13" s="1"/>
  <c r="K18" i="13"/>
  <c r="L18" i="13" s="1"/>
  <c r="G20" i="13"/>
  <c r="H20" i="13"/>
  <c r="I20" i="13"/>
  <c r="J20" i="13"/>
  <c r="K20" i="13"/>
  <c r="L20" i="13"/>
  <c r="M20" i="13"/>
  <c r="N20" i="13"/>
  <c r="O20" i="13"/>
  <c r="P20" i="13"/>
  <c r="Q20" i="13"/>
  <c r="R20" i="13"/>
  <c r="S20" i="13"/>
  <c r="G24" i="13"/>
  <c r="G27" i="13" s="1"/>
  <c r="G28" i="13" s="1"/>
  <c r="H24" i="13"/>
  <c r="H27" i="13" s="1"/>
  <c r="H38" i="13" s="1"/>
  <c r="H37" i="13" s="1"/>
  <c r="I24" i="13"/>
  <c r="I27" i="13" s="1"/>
  <c r="I38" i="13" s="1"/>
  <c r="I37" i="13" s="1"/>
  <c r="J24" i="13"/>
  <c r="K24" i="13"/>
  <c r="L24" i="13"/>
  <c r="M24" i="13"/>
  <c r="N24" i="13"/>
  <c r="O24" i="13"/>
  <c r="O27" i="13" s="1"/>
  <c r="O28" i="13" s="1"/>
  <c r="P24" i="13"/>
  <c r="P27" i="13" s="1"/>
  <c r="P28" i="13" s="1"/>
  <c r="G26" i="13"/>
  <c r="H26" i="13"/>
  <c r="I26" i="13"/>
  <c r="J26" i="13"/>
  <c r="K26" i="13"/>
  <c r="L26" i="13"/>
  <c r="M26" i="13"/>
  <c r="N26" i="13"/>
  <c r="O26" i="13"/>
  <c r="P26" i="13"/>
  <c r="Q26" i="13"/>
  <c r="R26" i="13"/>
  <c r="S26" i="13"/>
  <c r="J27" i="13"/>
  <c r="J38" i="13" s="1"/>
  <c r="J37" i="13" s="1"/>
  <c r="K27" i="13"/>
  <c r="K28" i="13" s="1"/>
  <c r="L27" i="13"/>
  <c r="L28" i="13" s="1"/>
  <c r="M27" i="13"/>
  <c r="M28" i="13" s="1"/>
  <c r="N27" i="13"/>
  <c r="N28" i="13" s="1"/>
  <c r="J28" i="13"/>
  <c r="K38" i="13"/>
  <c r="L38" i="13"/>
  <c r="M38" i="13"/>
  <c r="N38" i="13"/>
  <c r="N40" i="13" s="1"/>
  <c r="J39" i="13"/>
  <c r="J41" i="13" s="1"/>
  <c r="J40" i="13"/>
  <c r="H50" i="13"/>
  <c r="I50" i="13"/>
  <c r="J50" i="13" s="1"/>
  <c r="K50" i="13" s="1"/>
  <c r="L50" i="13" s="1"/>
  <c r="M50" i="13" s="1"/>
  <c r="N51" i="13" s="1"/>
  <c r="N50" i="13"/>
  <c r="O50" i="13"/>
  <c r="P50" i="13"/>
  <c r="Q50" i="13" s="1"/>
  <c r="R50" i="13" s="1"/>
  <c r="S50" i="13" s="1"/>
  <c r="H51" i="13"/>
  <c r="I51" i="13"/>
  <c r="J51" i="13"/>
  <c r="G54" i="13"/>
  <c r="G55" i="13"/>
  <c r="G56" i="13"/>
  <c r="G57" i="13" s="1"/>
  <c r="H61" i="13"/>
  <c r="I61" i="13"/>
  <c r="J61" i="13"/>
  <c r="K61" i="13"/>
  <c r="L61" i="13"/>
  <c r="G62" i="13"/>
  <c r="G63" i="13"/>
  <c r="G64" i="13"/>
  <c r="G65" i="13" s="1"/>
  <c r="G72" i="13"/>
  <c r="G76" i="13" s="1"/>
  <c r="AA75" i="13"/>
  <c r="C85" i="13"/>
  <c r="D85" i="13"/>
  <c r="E85" i="13"/>
  <c r="F85" i="13"/>
  <c r="G85" i="13"/>
  <c r="H85" i="13"/>
  <c r="I85" i="13"/>
  <c r="J85" i="13" s="1"/>
  <c r="K85" i="13" s="1"/>
  <c r="L85" i="13" s="1"/>
  <c r="M85" i="13" s="1"/>
  <c r="N85" i="13" s="1"/>
  <c r="H39" i="13" l="1"/>
  <c r="H41" i="13" s="1"/>
  <c r="G58" i="13"/>
  <c r="G70" i="13" s="1"/>
  <c r="I28" i="13"/>
  <c r="H28" i="13"/>
  <c r="Q24" i="13"/>
  <c r="J33" i="13"/>
  <c r="I39" i="13"/>
  <c r="I41" i="13" s="1"/>
  <c r="M40" i="13"/>
  <c r="M37" i="13"/>
  <c r="M18" i="13"/>
  <c r="L21" i="13"/>
  <c r="P14" i="13"/>
  <c r="O38" i="13"/>
  <c r="M51" i="13"/>
  <c r="T51" i="13" s="1"/>
  <c r="L40" i="13"/>
  <c r="L37" i="13"/>
  <c r="G22" i="13"/>
  <c r="G33" i="13"/>
  <c r="G32" i="13" s="1"/>
  <c r="K40" i="13"/>
  <c r="K37" i="13"/>
  <c r="N37" i="13"/>
  <c r="I33" i="13"/>
  <c r="L51" i="13"/>
  <c r="H40" i="13"/>
  <c r="H33" i="13"/>
  <c r="K51" i="13"/>
  <c r="O13" i="13"/>
  <c r="N13" i="13"/>
  <c r="I40" i="13"/>
  <c r="K21" i="13"/>
  <c r="N18" i="13" l="1"/>
  <c r="M21" i="13"/>
  <c r="K22" i="13"/>
  <c r="K33" i="13"/>
  <c r="M39" i="13"/>
  <c r="M41" i="13" s="1"/>
  <c r="J43" i="13"/>
  <c r="J54" i="13" s="1"/>
  <c r="J56" i="13" s="1"/>
  <c r="J32" i="13"/>
  <c r="J35" i="13"/>
  <c r="J45" i="13" s="1"/>
  <c r="Q14" i="13"/>
  <c r="P13" i="13"/>
  <c r="P38" i="13"/>
  <c r="Q27" i="13"/>
  <c r="Q28" i="13" s="1"/>
  <c r="R24" i="13"/>
  <c r="K39" i="13"/>
  <c r="K41" i="13" s="1"/>
  <c r="O40" i="13"/>
  <c r="O37" i="13"/>
  <c r="L22" i="13"/>
  <c r="L33" i="13"/>
  <c r="H43" i="13"/>
  <c r="H54" i="13" s="1"/>
  <c r="H32" i="13"/>
  <c r="H35" i="13"/>
  <c r="H45" i="13" s="1"/>
  <c r="I43" i="13"/>
  <c r="I54" i="13" s="1"/>
  <c r="I56" i="13" s="1"/>
  <c r="I32" i="13"/>
  <c r="I35" i="13"/>
  <c r="I45" i="13" s="1"/>
  <c r="N39" i="13"/>
  <c r="N41" i="13" s="1"/>
  <c r="L39" i="13"/>
  <c r="L41" i="13" s="1"/>
  <c r="R14" i="13" l="1"/>
  <c r="Q13" i="13"/>
  <c r="Q38" i="13"/>
  <c r="J34" i="13"/>
  <c r="J42" i="13"/>
  <c r="O39" i="13"/>
  <c r="O41" i="13" s="1"/>
  <c r="P40" i="13"/>
  <c r="P37" i="13"/>
  <c r="H34" i="13"/>
  <c r="H42" i="13"/>
  <c r="S24" i="13"/>
  <c r="S27" i="13" s="1"/>
  <c r="S28" i="13" s="1"/>
  <c r="R27" i="13"/>
  <c r="R28" i="13" s="1"/>
  <c r="I34" i="13"/>
  <c r="I42" i="13"/>
  <c r="K35" i="13"/>
  <c r="K45" i="13" s="1"/>
  <c r="K32" i="13"/>
  <c r="K43" i="13"/>
  <c r="K54" i="13" s="1"/>
  <c r="K56" i="13" s="1"/>
  <c r="H55" i="13"/>
  <c r="I55" i="13" s="1"/>
  <c r="J55" i="13" s="1"/>
  <c r="K55" i="13" s="1"/>
  <c r="L55" i="13" s="1"/>
  <c r="H56" i="13"/>
  <c r="H57" i="13" s="1"/>
  <c r="M22" i="13"/>
  <c r="M33" i="13"/>
  <c r="L35" i="13"/>
  <c r="L45" i="13" s="1"/>
  <c r="L32" i="13"/>
  <c r="L43" i="13"/>
  <c r="L54" i="13" s="1"/>
  <c r="L56" i="13" s="1"/>
  <c r="O18" i="13"/>
  <c r="N21" i="13"/>
  <c r="H68" i="13" l="1"/>
  <c r="K34" i="13"/>
  <c r="K42" i="13"/>
  <c r="I68" i="13"/>
  <c r="I36" i="13"/>
  <c r="I46" i="13" s="1"/>
  <c r="I62" i="13" s="1"/>
  <c r="I63" i="13" s="1"/>
  <c r="I44" i="13"/>
  <c r="H44" i="13"/>
  <c r="H36" i="13"/>
  <c r="H46" i="13" s="1"/>
  <c r="H62" i="13" s="1"/>
  <c r="H63" i="13" s="1"/>
  <c r="H64" i="13" s="1"/>
  <c r="P39" i="13"/>
  <c r="P41" i="13" s="1"/>
  <c r="N22" i="13"/>
  <c r="N33" i="13"/>
  <c r="P18" i="13"/>
  <c r="O21" i="13"/>
  <c r="L34" i="13"/>
  <c r="L42" i="13"/>
  <c r="J68" i="13"/>
  <c r="J36" i="13"/>
  <c r="J46" i="13" s="1"/>
  <c r="J62" i="13" s="1"/>
  <c r="J63" i="13" s="1"/>
  <c r="J44" i="13"/>
  <c r="M35" i="13"/>
  <c r="M45" i="13" s="1"/>
  <c r="M32" i="13"/>
  <c r="M43" i="13"/>
  <c r="M54" i="13" s="1"/>
  <c r="M56" i="13" s="1"/>
  <c r="Q37" i="13"/>
  <c r="Q40" i="13"/>
  <c r="H58" i="13"/>
  <c r="H70" i="13" s="1"/>
  <c r="I57" i="13"/>
  <c r="S14" i="13"/>
  <c r="R13" i="13"/>
  <c r="R38" i="13"/>
  <c r="L36" i="13" l="1"/>
  <c r="L46" i="13" s="1"/>
  <c r="L62" i="13" s="1"/>
  <c r="L63" i="13" s="1"/>
  <c r="L44" i="13"/>
  <c r="P21" i="13"/>
  <c r="Q18" i="13"/>
  <c r="I58" i="13"/>
  <c r="J57" i="13"/>
  <c r="N32" i="13"/>
  <c r="N35" i="13"/>
  <c r="N45" i="13" s="1"/>
  <c r="N43" i="13"/>
  <c r="N54" i="13" s="1"/>
  <c r="N56" i="13" s="1"/>
  <c r="H65" i="13"/>
  <c r="H71" i="13" s="1"/>
  <c r="H69" i="13" s="1"/>
  <c r="H67" i="13" s="1"/>
  <c r="H72" i="13" s="1"/>
  <c r="I64" i="13"/>
  <c r="M34" i="13"/>
  <c r="M42" i="13"/>
  <c r="L68" i="13"/>
  <c r="O22" i="13"/>
  <c r="O33" i="13"/>
  <c r="R37" i="13"/>
  <c r="R40" i="13"/>
  <c r="S13" i="13"/>
  <c r="S38" i="13"/>
  <c r="Q39" i="13"/>
  <c r="Q41" i="13" s="1"/>
  <c r="K68" i="13"/>
  <c r="K36" i="13"/>
  <c r="K46" i="13" s="1"/>
  <c r="K62" i="13" s="1"/>
  <c r="K63" i="13" s="1"/>
  <c r="K44" i="13"/>
  <c r="H74" i="13"/>
  <c r="M55" i="13"/>
  <c r="N55" i="13" s="1"/>
  <c r="R39" i="13" l="1"/>
  <c r="R41" i="13" s="1"/>
  <c r="M68" i="13"/>
  <c r="I65" i="13"/>
  <c r="I71" i="13" s="1"/>
  <c r="J64" i="13"/>
  <c r="H76" i="13"/>
  <c r="N34" i="13"/>
  <c r="N42" i="13"/>
  <c r="O43" i="13"/>
  <c r="O54" i="13" s="1"/>
  <c r="O56" i="13" s="1"/>
  <c r="O35" i="13"/>
  <c r="O45" i="13" s="1"/>
  <c r="O32" i="13"/>
  <c r="O55" i="13"/>
  <c r="M44" i="13"/>
  <c r="M36" i="13"/>
  <c r="M46" i="13" s="1"/>
  <c r="M62" i="13" s="1"/>
  <c r="M63" i="13" s="1"/>
  <c r="K57" i="13"/>
  <c r="J58" i="13"/>
  <c r="I70" i="13"/>
  <c r="I69" i="13" s="1"/>
  <c r="I67" i="13" s="1"/>
  <c r="I72" i="13" s="1"/>
  <c r="Q21" i="13"/>
  <c r="R18" i="13"/>
  <c r="S37" i="13"/>
  <c r="S40" i="13"/>
  <c r="P22" i="13"/>
  <c r="P33" i="13"/>
  <c r="J70" i="13" l="1"/>
  <c r="L57" i="13"/>
  <c r="K58" i="13"/>
  <c r="N68" i="13"/>
  <c r="O34" i="13"/>
  <c r="O42" i="13"/>
  <c r="N44" i="13"/>
  <c r="N36" i="13"/>
  <c r="N46" i="13" s="1"/>
  <c r="N62" i="13" s="1"/>
  <c r="N63" i="13" s="1"/>
  <c r="P43" i="13"/>
  <c r="P54" i="13" s="1"/>
  <c r="P56" i="13" s="1"/>
  <c r="P35" i="13"/>
  <c r="P45" i="13" s="1"/>
  <c r="P32" i="13"/>
  <c r="J65" i="13"/>
  <c r="J71" i="13" s="1"/>
  <c r="K64" i="13"/>
  <c r="S39" i="13"/>
  <c r="S41" i="13" s="1"/>
  <c r="R21" i="13"/>
  <c r="S18" i="13"/>
  <c r="S21" i="13" s="1"/>
  <c r="Q22" i="13"/>
  <c r="Q33" i="13"/>
  <c r="I74" i="13"/>
  <c r="I76" i="13" s="1"/>
  <c r="S22" i="13" l="1"/>
  <c r="S33" i="13"/>
  <c r="P34" i="13"/>
  <c r="P42" i="13"/>
  <c r="R22" i="13"/>
  <c r="R33" i="13"/>
  <c r="K65" i="13"/>
  <c r="K71" i="13" s="1"/>
  <c r="L64" i="13"/>
  <c r="O68" i="13"/>
  <c r="O44" i="13"/>
  <c r="O36" i="13"/>
  <c r="O46" i="13" s="1"/>
  <c r="O62" i="13" s="1"/>
  <c r="O63" i="13" s="1"/>
  <c r="P55" i="13"/>
  <c r="K70" i="13"/>
  <c r="K69" i="13" s="1"/>
  <c r="K67" i="13" s="1"/>
  <c r="K72" i="13" s="1"/>
  <c r="K74" i="13"/>
  <c r="K76" i="13" s="1"/>
  <c r="Q35" i="13"/>
  <c r="Q45" i="13" s="1"/>
  <c r="Q43" i="13"/>
  <c r="Q54" i="13" s="1"/>
  <c r="Q56" i="13" s="1"/>
  <c r="Q32" i="13"/>
  <c r="M57" i="13"/>
  <c r="L58" i="13"/>
  <c r="J74" i="13"/>
  <c r="J69" i="13"/>
  <c r="J67" i="13" s="1"/>
  <c r="J72" i="13" s="1"/>
  <c r="Q34" i="13" l="1"/>
  <c r="Q42" i="13"/>
  <c r="N57" i="13"/>
  <c r="M58" i="13"/>
  <c r="Q55" i="13"/>
  <c r="L65" i="13"/>
  <c r="L71" i="13" s="1"/>
  <c r="M64" i="13"/>
  <c r="R32" i="13"/>
  <c r="R43" i="13"/>
  <c r="R54" i="13" s="1"/>
  <c r="R56" i="13" s="1"/>
  <c r="R35" i="13"/>
  <c r="R45" i="13" s="1"/>
  <c r="P68" i="13"/>
  <c r="P44" i="13"/>
  <c r="P36" i="13"/>
  <c r="P46" i="13" s="1"/>
  <c r="P62" i="13" s="1"/>
  <c r="P63" i="13" s="1"/>
  <c r="J76" i="13"/>
  <c r="S32" i="13"/>
  <c r="S43" i="13"/>
  <c r="S54" i="13" s="1"/>
  <c r="S56" i="13" s="1"/>
  <c r="S35" i="13"/>
  <c r="S45" i="13" s="1"/>
  <c r="L70" i="13"/>
  <c r="L69" i="13" s="1"/>
  <c r="L67" i="13" s="1"/>
  <c r="L72" i="13" s="1"/>
  <c r="N64" i="13" l="1"/>
  <c r="M65" i="13"/>
  <c r="M71" i="13" s="1"/>
  <c r="S34" i="13"/>
  <c r="S42" i="13"/>
  <c r="R34" i="13"/>
  <c r="R42" i="13"/>
  <c r="R55" i="13"/>
  <c r="S55" i="13" s="1"/>
  <c r="M70" i="13"/>
  <c r="M69" i="13" s="1"/>
  <c r="M67" i="13" s="1"/>
  <c r="M72" i="13" s="1"/>
  <c r="M74" i="13"/>
  <c r="N58" i="13"/>
  <c r="O57" i="13"/>
  <c r="Q68" i="13"/>
  <c r="L74" i="13"/>
  <c r="L76" i="13" s="1"/>
  <c r="Q44" i="13"/>
  <c r="Q36" i="13"/>
  <c r="Q46" i="13" s="1"/>
  <c r="Q62" i="13" s="1"/>
  <c r="Q63" i="13" s="1"/>
  <c r="O58" i="13" l="1"/>
  <c r="P57" i="13"/>
  <c r="N70" i="13"/>
  <c r="M76" i="13"/>
  <c r="R68" i="13"/>
  <c r="R44" i="13"/>
  <c r="R36" i="13"/>
  <c r="R46" i="13" s="1"/>
  <c r="R62" i="13" s="1"/>
  <c r="R63" i="13" s="1"/>
  <c r="S68" i="13"/>
  <c r="S36" i="13"/>
  <c r="S46" i="13" s="1"/>
  <c r="S62" i="13" s="1"/>
  <c r="S63" i="13" s="1"/>
  <c r="S44" i="13"/>
  <c r="O64" i="13"/>
  <c r="N65" i="13"/>
  <c r="N71" i="13" s="1"/>
  <c r="P64" i="13" l="1"/>
  <c r="O65" i="13"/>
  <c r="O71" i="13" s="1"/>
  <c r="N74" i="13"/>
  <c r="N69" i="13"/>
  <c r="N67" i="13" s="1"/>
  <c r="N72" i="13" s="1"/>
  <c r="Q57" i="13"/>
  <c r="P58" i="13"/>
  <c r="O70" i="13"/>
  <c r="O69" i="13" s="1"/>
  <c r="O67" i="13" s="1"/>
  <c r="O72" i="13" s="1"/>
  <c r="O74" i="13"/>
  <c r="O76" i="13" l="1"/>
  <c r="P70" i="13"/>
  <c r="R57" i="13"/>
  <c r="Q58" i="13"/>
  <c r="N76" i="13"/>
  <c r="Q64" i="13"/>
  <c r="P65" i="13"/>
  <c r="P71" i="13" s="1"/>
  <c r="Q65" i="13" l="1"/>
  <c r="Q71" i="13" s="1"/>
  <c r="R64" i="13"/>
  <c r="Q70" i="13"/>
  <c r="Q69" i="13" s="1"/>
  <c r="Q67" i="13" s="1"/>
  <c r="Q74" i="13"/>
  <c r="S57" i="13"/>
  <c r="S58" i="13" s="1"/>
  <c r="R58" i="13"/>
  <c r="P74" i="13"/>
  <c r="P69" i="13"/>
  <c r="P67" i="13" s="1"/>
  <c r="P72" i="13" s="1"/>
  <c r="P76" i="13" l="1"/>
  <c r="R70" i="13"/>
  <c r="S70" i="13"/>
  <c r="Q72" i="13"/>
  <c r="Q76" i="13" s="1"/>
  <c r="R65" i="13"/>
  <c r="R71" i="13" s="1"/>
  <c r="S64" i="13"/>
  <c r="S65" i="13" s="1"/>
  <c r="S71" i="13" s="1"/>
  <c r="S74" i="13" l="1"/>
  <c r="S69" i="13"/>
  <c r="S67" i="13" s="1"/>
  <c r="R74" i="13"/>
  <c r="R69" i="13"/>
  <c r="R67" i="13" s="1"/>
  <c r="R72" i="13" s="1"/>
  <c r="R76" i="13" l="1"/>
  <c r="S72" i="13"/>
  <c r="S76" i="13"/>
</calcChain>
</file>

<file path=xl/sharedStrings.xml><?xml version="1.0" encoding="utf-8"?>
<sst xmlns="http://schemas.openxmlformats.org/spreadsheetml/2006/main" count="3189" uniqueCount="713">
  <si>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</si>
  <si>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</si>
  <si>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</si>
  <si>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</si>
  <si>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</si>
  <si>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</si>
  <si>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</si>
  <si>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K_003-15-1-05.20-0044</t>
  </si>
  <si>
    <t xml:space="preserve">         (идентификатор инвестиционного проекта)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</si>
  <si>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(10) кВ в Архангельской области (96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</si>
  <si>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</si>
  <si>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</si>
  <si>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</si>
  <si>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</si>
  <si>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</si>
  <si>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</si>
  <si>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</si>
  <si>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</si>
  <si>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</si>
  <si>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</si>
  <si>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</si>
  <si>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</si>
  <si>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</si>
  <si>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</si>
  <si>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</si>
  <si>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</si>
  <si>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</si>
  <si>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</si>
  <si>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</si>
  <si>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Верхнетоемский муниципальный район; Вельский муниципальный район; Устьянский муниципальный район; Плесецкий муниципальный район; г. Архангельск; Шенкурский муниципальный район; Виноградовский муниципальный район; Холмогорский муниципальный район; Ленский муниципальный район; г. Северодвинск; Котласский муниципальный район; Каргопольский муниципальный район; г. Котлас; Мезенский муниципальный район; Няндомский муниципальный район; Онежский муниципальный район; Пинежский муниципальный район; Приморский муниципальный район; Коношский муниципальный район; Вилегодский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</si>
  <si>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</si>
  <si>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</si>
  <si>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</si>
  <si>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</si>
  <si>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</si>
  <si>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</si>
  <si>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</si>
  <si>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</si>
  <si>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</si>
  <si>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</si>
  <si>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</si>
  <si>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</si>
  <si>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</si>
  <si>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</si>
  <si>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</si>
  <si>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</si>
  <si>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</si>
  <si>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</si>
  <si>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</si>
  <si>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</si>
  <si>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</si>
  <si>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</si>
  <si>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</si>
  <si>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</si>
  <si>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</si>
  <si>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</si>
  <si>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0,103       2025 г.;
2,531       2026 г.;
6,034       2027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0,000000178         2025 г.;
0,000004458         2026 г.;
0,000012483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</si>
  <si>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</si>
  <si>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</si>
  <si>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</si>
  <si>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</si>
  <si>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</si>
  <si>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</si>
  <si>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</si>
  <si>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</si>
  <si>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</si>
  <si>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</si>
  <si>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</si>
  <si>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</si>
  <si>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</si>
  <si>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</si>
  <si>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</si>
  <si>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</si>
  <si>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8,668 млн.руб. с НДС</t>
  </si>
  <si>
    <t>25</t>
  </si>
  <si>
    <t>Общий объем освоения капитальных вложений по инвестиционному проекту за период реализации инвестиционной программы</t>
  </si>
  <si>
    <t>7,223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</si>
  <si>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</si>
  <si>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</si>
  <si>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</si>
  <si>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</si>
  <si>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</si>
  <si>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</si>
  <si>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</si>
  <si>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</si>
  <si>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</si>
  <si>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</si>
  <si>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</si>
  <si>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</si>
  <si>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</si>
  <si>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</si>
  <si>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</si>
  <si>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</si>
  <si>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</si>
  <si>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</si>
  <si>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</si>
  <si>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</si>
  <si>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</si>
  <si>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</si>
  <si>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</si>
  <si>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</si>
  <si>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</si>
  <si>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</si>
  <si>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</si>
  <si>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</si>
  <si>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</si>
  <si>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</si>
  <si>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</si>
  <si>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</si>
  <si>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</si>
  <si>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</si>
  <si>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</si>
  <si>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</si>
  <si>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</si>
  <si>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</si>
  <si>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</si>
  <si>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</si>
  <si>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</si>
  <si>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</si>
  <si>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</si>
  <si>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</si>
  <si>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</si>
  <si>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</si>
  <si>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</si>
  <si>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</si>
  <si>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</si>
  <si>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</si>
  <si>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</si>
  <si>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</si>
  <si>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</si>
  <si>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</si>
  <si>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</si>
  <si>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</si>
  <si>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</si>
  <si>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</si>
  <si>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</si>
  <si>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</si>
  <si>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</si>
  <si>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</si>
  <si>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</si>
  <si>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</si>
  <si>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</si>
  <si>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</si>
  <si>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</si>
  <si>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</si>
  <si>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</si>
  <si>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</si>
  <si>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</si>
  <si>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</si>
  <si>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6 (10) кВ.</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</si>
  <si>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</si>
  <si>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96 точки учета потребителей.</t>
  </si>
  <si>
    <t>Удельные стоимостные показатели реализации инвестиционного проекта</t>
  </si>
  <si>
    <t>0,0752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</si>
  <si>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</si>
  <si>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</si>
  <si>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</si>
  <si>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при отсутствии приборов учета;¶– при истечении срока эксплуатации  или истечении межповерочного интервала средств учета.¶В рамках проекта в период 2025-2030 предусмотрена установка (замена) приборов чета и иного оборудования при истечении МПИ или срока эксплуатации, а также при отсутствии прибора учета у потребителя в объеме 96  шт.</t>
  </si>
  <si>
    <t>Год начала  реализации инвестиционного проекта</t>
  </si>
  <si>
    <t>2025</t>
  </si>
  <si>
    <t>Год окончания реализации инвестиционного проекта</t>
  </si>
  <si>
    <t>2027</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</si>
  <si>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</si>
  <si>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</si>
  <si>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</si>
  <si>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</si>
  <si>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</si>
  <si>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</si>
  <si>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</si>
  <si>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</si>
  <si>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</si>
  <si>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</si>
  <si>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</si>
  <si>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</si>
  <si>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</si>
  <si>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</si>
  <si>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</si>
  <si>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</si>
  <si>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</si>
  <si>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</si>
  <si>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</si>
  <si>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</si>
  <si>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</si>
  <si>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</si>
  <si>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</si>
  <si>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</si>
  <si>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</si>
  <si>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</si>
  <si>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</si>
  <si>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</si>
  <si>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</si>
  <si>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</si>
  <si>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</si>
  <si>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</si>
  <si>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</si>
  <si>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</si>
  <si>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</si>
  <si>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</si>
  <si>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</si>
  <si>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</si>
  <si>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</si>
  <si>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</si>
  <si>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</si>
  <si>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</si>
  <si>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</si>
  <si>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</si>
  <si>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</si>
  <si>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</si>
  <si>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</si>
  <si>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</si>
  <si>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</si>
  <si>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</si>
  <si>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</si>
  <si>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</si>
  <si>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</si>
  <si>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</si>
  <si>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</si>
  <si>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</si>
  <si>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</si>
  <si>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-48 162,45069</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</si>
  <si>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</si>
  <si>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</si>
  <si>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</si>
  <si>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</si>
  <si>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</si>
  <si>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</si>
  <si>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</si>
  <si>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</si>
  <si>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</si>
  <si>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</si>
  <si>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</si>
  <si>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</si>
  <si>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</si>
  <si>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</si>
  <si>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</si>
  <si>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</si>
  <si>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</si>
  <si>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</si>
  <si>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</si>
  <si>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</si>
  <si>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</si>
  <si>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</si>
  <si>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</si>
  <si>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</si>
  <si>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</si>
  <si>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</si>
  <si>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</si>
  <si>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</si>
  <si>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</si>
  <si>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</si>
  <si>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</si>
  <si>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</si>
  <si>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</si>
  <si>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</si>
  <si>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</si>
  <si>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</si>
  <si>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</si>
  <si>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</si>
  <si>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</si>
  <si>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</si>
  <si>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</si>
  <si>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</si>
  <si>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</si>
  <si>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</si>
  <si>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</si>
  <si>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</si>
  <si>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</si>
  <si>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</si>
  <si>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</si>
  <si>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</si>
  <si>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</si>
  <si>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</si>
  <si>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</si>
  <si>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</si>
  <si>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</si>
  <si>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</si>
  <si>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</si>
  <si>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</si>
  <si>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</si>
  <si>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</si>
  <si>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</si>
  <si>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</si>
  <si>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</si>
  <si>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</si>
  <si>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</si>
  <si>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</si>
  <si>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</si>
  <si>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</si>
  <si>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</si>
  <si>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</si>
  <si>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</si>
  <si>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</si>
  <si>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</si>
  <si>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</si>
  <si>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</si>
  <si>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</si>
  <si>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</si>
  <si>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</si>
  <si>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</si>
  <si>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</si>
  <si>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</si>
  <si>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</si>
  <si>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</si>
  <si>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</si>
  <si>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</si>
  <si>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</si>
  <si>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</si>
  <si>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</si>
  <si>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</si>
  <si>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</si>
  <si>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</si>
  <si>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</si>
  <si>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</si>
  <si>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</si>
  <si>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</si>
  <si>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</si>
  <si>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</si>
  <si>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</si>
  <si>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</si>
  <si>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</si>
  <si>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</si>
  <si>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</si>
  <si>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</si>
  <si>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</si>
  <si>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</si>
  <si>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</si>
  <si>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</si>
  <si>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</si>
  <si>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</si>
  <si>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</si>
  <si>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</si>
  <si>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</si>
  <si>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</si>
  <si>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</si>
  <si>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</si>
  <si>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</si>
  <si>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</si>
  <si>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</si>
  <si>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</si>
  <si>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</si>
  <si>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</si>
  <si>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</si>
  <si>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</si>
  <si>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</si>
  <si>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</si>
  <si>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</si>
  <si>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</si>
  <si>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</si>
  <si>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</si>
  <si>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</si>
  <si>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</si>
  <si>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</si>
  <si>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01.11.2025</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</si>
  <si>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</si>
  <si>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</si>
  <si>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</si>
  <si>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</si>
  <si>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</si>
  <si>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01.05.2025
01.05.2026
01.05.2027</t>
  </si>
  <si>
    <t>0
0
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</si>
  <si>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</si>
  <si>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</si>
  <si>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</si>
  <si>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</si>
  <si>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</si>
  <si>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01.06.2025
01.06.2026
01.06.2027</t>
  </si>
  <si>
    <t>3.2.</t>
  </si>
  <si>
    <t>Монтаж основного оборудования</t>
  </si>
  <si>
    <t>02.03.2030</t>
  </si>
  <si>
    <t>29.12.2030</t>
  </si>
  <si>
    <t>01.11.2025
01.11.2026
01.11.2027</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</si>
  <si>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</si>
  <si>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</si>
  <si>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</si>
  <si>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</si>
  <si>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</si>
  <si>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</si>
  <si>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01.04.2030</t>
  </si>
  <si>
    <t>01.12.2025
01.12.2026
01.12.2027</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</si>
  <si>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</si>
  <si>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</si>
  <si>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</si>
  <si>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</si>
  <si>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</si>
  <si>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16.10.2030</t>
  </si>
  <si>
    <t>29.12.2025
29.12.2026
29.12.2027</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</si>
  <si>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</si>
  <si>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</si>
  <si>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</si>
  <si>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</si>
  <si>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</si>
  <si>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</si>
  <si>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</si>
  <si>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</si>
  <si>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</si>
  <si>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</si>
  <si>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</si>
  <si>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</si>
  <si>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</si>
  <si>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</si>
  <si>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</si>
  <si>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</si>
  <si>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</si>
  <si>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</si>
  <si>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</si>
  <si>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</si>
  <si>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</si>
  <si>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</si>
  <si>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</si>
  <si>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</si>
  <si>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</si>
  <si>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17,36550600</t>
  </si>
  <si>
    <t>8,66804212</t>
  </si>
  <si>
    <t>0,11391200</t>
  </si>
  <si>
    <t>0,10295020</t>
  </si>
  <si>
    <t>2,53096716</t>
  </si>
  <si>
    <t>6,03412476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</si>
  <si>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</si>
  <si>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</si>
  <si>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</si>
  <si>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</si>
  <si>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</si>
  <si>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</si>
  <si>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</si>
  <si>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</si>
  <si>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</si>
  <si>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</si>
  <si>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</si>
  <si>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14,47125500</t>
  </si>
  <si>
    <t>7,22336843</t>
  </si>
  <si>
    <t>0,09492667</t>
  </si>
  <si>
    <t>0,08579183</t>
  </si>
  <si>
    <t>2,10913930</t>
  </si>
  <si>
    <t>5,02843730</t>
  </si>
  <si>
    <t>2.1</t>
  </si>
  <si>
    <t>проектно-изыскательские работы</t>
  </si>
  <si>
    <t>1,50000000</t>
  </si>
  <si>
    <t>0,47067443</t>
  </si>
  <si>
    <t>0,00984000</t>
  </si>
  <si>
    <t>0,02035196</t>
  </si>
  <si>
    <t>0,12002439</t>
  </si>
  <si>
    <t>0,33029808</t>
  </si>
  <si>
    <t>2.2</t>
  </si>
  <si>
    <t>строительные работы, реконструкция, монтаж оборудования</t>
  </si>
  <si>
    <t>3,89137650</t>
  </si>
  <si>
    <t>1,76053602</t>
  </si>
  <si>
    <t>0,01361667</t>
  </si>
  <si>
    <t>0,01637377</t>
  </si>
  <si>
    <t>0,45747600</t>
  </si>
  <si>
    <t>1,28668625</t>
  </si>
  <si>
    <t>2.3</t>
  </si>
  <si>
    <t>оборудование</t>
  </si>
  <si>
    <t>7,78275300</t>
  </si>
  <si>
    <t>4,11538203</t>
  </si>
  <si>
    <t>0,06126000</t>
  </si>
  <si>
    <t>0,03146300</t>
  </si>
  <si>
    <t>1,23686694</t>
  </si>
  <si>
    <t>2,84705209</t>
  </si>
  <si>
    <t>2.4</t>
  </si>
  <si>
    <t>прочие затраты</t>
  </si>
  <si>
    <t>1,29712550</t>
  </si>
  <si>
    <t>0,87677595</t>
  </si>
  <si>
    <t>0,01021000</t>
  </si>
  <si>
    <t>0,01760310</t>
  </si>
  <si>
    <t>0,29477197</t>
  </si>
  <si>
    <t>0,56440088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</si>
  <si>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</si>
  <si>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</si>
  <si>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</si>
  <si>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</si>
  <si>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</si>
  <si>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</si>
  <si>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</si>
  <si>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</si>
  <si>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</si>
  <si>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</si>
  <si>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</si>
  <si>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</si>
  <si>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</si>
  <si>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</si>
  <si>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</si>
  <si>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</si>
  <si>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</si>
  <si>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</si>
  <si>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</si>
  <si>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</si>
  <si>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</si>
  <si>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</si>
  <si>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</si>
  <si>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</si>
  <si>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</si>
  <si>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</si>
  <si>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</si>
  <si>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</si>
  <si>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</si>
  <si>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</si>
  <si>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</si>
  <si>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</si>
  <si>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</si>
  <si>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</si>
  <si>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154,000</t>
  </si>
  <si>
    <t>96,000</t>
  </si>
  <si>
    <t>1,000</t>
  </si>
  <si>
    <t>25,000</t>
  </si>
  <si>
    <t>70,000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</si>
  <si>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</si>
  <si>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</si>
  <si>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</si>
  <si>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</si>
  <si>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</si>
  <si>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</si>
  <si>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</si>
  <si>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</si>
  <si>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</si>
  <si>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</si>
  <si>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</si>
  <si>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</si>
  <si>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</si>
  <si>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</si>
  <si>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</si>
  <si>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</si>
  <si>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</si>
  <si>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</si>
  <si>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</si>
  <si>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</si>
  <si>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</si>
  <si>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</si>
  <si>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</si>
  <si>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</si>
  <si>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</si>
  <si>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</si>
  <si>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</si>
  <si>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</si>
  <si>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</si>
  <si>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</si>
  <si>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</si>
  <si>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</si>
  <si>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</si>
  <si>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</si>
  <si>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</si>
  <si>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</si>
  <si>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</si>
  <si>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</si>
  <si>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</si>
  <si>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</si>
  <si>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</si>
  <si>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</si>
  <si>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</si>
  <si>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</si>
  <si>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</si>
  <si>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</si>
  <si>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</si>
  <si>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</si>
  <si>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</si>
  <si>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</si>
  <si>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</si>
  <si>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</si>
  <si>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</si>
  <si>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</si>
  <si>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</si>
  <si>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</si>
  <si>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</si>
  <si>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</si>
  <si>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</si>
  <si>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</si>
  <si>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</si>
  <si>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</si>
  <si>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</si>
  <si>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</si>
  <si>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</si>
  <si>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</si>
  <si>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</si>
  <si>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</si>
  <si>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</si>
  <si>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</si>
  <si>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</si>
  <si>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</si>
  <si>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</si>
  <si>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</si>
  <si>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</si>
  <si>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</si>
  <si>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</si>
  <si>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</si>
  <si>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</si>
  <si>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</si>
  <si>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</si>
  <si>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</si>
  <si>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</si>
  <si>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</si>
  <si>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</si>
  <si>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</si>
  <si>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</si>
  <si>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</si>
  <si>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</si>
  <si>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</si>
  <si>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</si>
  <si>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</si>
  <si>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</si>
  <si>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</si>
  <si>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</si>
  <si>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</si>
  <si>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</si>
  <si>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</si>
  <si>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</si>
  <si>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</si>
  <si>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</si>
  <si>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</si>
  <si>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</si>
  <si>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</si>
  <si>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</si>
  <si>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</si>
  <si>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Вельский район; Верхнетоемский район; Вилегодский район; Виноградовский район; Каргопольский район; Коношский район; Котласский район; Ленский район; Мезенский район; Няндомский район; Онежский район; Пинежский район; Плесецкий район; Северодвинск город; Устьянский район; Холмогорский район; Шенкурский район; г.Архангельск; Приморский район; г. Котлас</t>
  </si>
  <si>
    <t>Тип проекта</t>
  </si>
  <si>
    <t>Создание</t>
  </si>
  <si>
    <t>Вводимая мощность (в том числе прирост)</t>
  </si>
  <si>
    <t>96</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</si>
  <si>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</si>
  <si>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</si>
  <si>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</si>
  <si>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</si>
  <si>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</si>
  <si>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</si>
  <si>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</si>
  <si>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</si>
  <si>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</si>
  <si>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</si>
  <si>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</si>
  <si>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</si>
  <si>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</si>
  <si>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</si>
  <si>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</si>
  <si>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</si>
  <si>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</si>
  <si>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</si>
  <si>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</si>
  <si>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</si>
  <si>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</si>
  <si>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</si>
  <si>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</si>
  <si>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</si>
  <si>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</si>
  <si>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</si>
  <si>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</si>
  <si>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</si>
  <si>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</si>
  <si>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</si>
  <si>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</si>
  <si>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01.06.2025;01.06.2026;01.06.2027</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</si>
  <si>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</si>
  <si>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</si>
  <si>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</si>
  <si>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</si>
  <si>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</si>
  <si>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</si>
  <si>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</si>
  <si>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</si>
  <si>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</si>
  <si>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</si>
  <si>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</si>
  <si>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Сейчас в расчете</t>
  </si>
  <si>
    <t/>
  </si>
  <si>
    <t>Тариф на потери, руб/кВт.ч</t>
  </si>
  <si>
    <t>Года</t>
  </si>
  <si>
    <t>план (тариф на покупку потерь)</t>
  </si>
  <si>
    <t>Тариф на услуги по передаче электроэнергиии</t>
  </si>
  <si>
    <t>план (тариф передачу, население)</t>
  </si>
  <si>
    <t>Ед. измер.</t>
  </si>
  <si>
    <t>Снижение потерь  электроэнергии*</t>
  </si>
  <si>
    <t>млн. кВт*ч</t>
  </si>
  <si>
    <t>ОБЪЕМЫ РЕАЛИЗАЦИИ (в единицах)</t>
  </si>
  <si>
    <t>Дополнительный полезный отпуск (увеличение транспорта)</t>
  </si>
  <si>
    <t>Эффект экономии (снижение затрат на покупку электроэнергии для компенсации потерь)</t>
  </si>
  <si>
    <t xml:space="preserve">         ЦЕНА РЕАЛИЗАЦИИ (за единицу, с НДС)</t>
  </si>
  <si>
    <t>Цена с НДС</t>
  </si>
  <si>
    <t>Предполагаемый темп годового роста цен</t>
  </si>
  <si>
    <t>То же, в пересчете на период, равный шагу проекта</t>
  </si>
  <si>
    <t xml:space="preserve">    цена без НДС и акцизов</t>
  </si>
  <si>
    <t xml:space="preserve">    НДС</t>
  </si>
  <si>
    <t xml:space="preserve">         ДОХОДЫ ОТ ПРОДАЖ</t>
  </si>
  <si>
    <t>Дополнительный полезный отпуск (увеличение транспорта) (с НДС)</t>
  </si>
  <si>
    <t xml:space="preserve">    к оплате от покупателей (без НДС)</t>
  </si>
  <si>
    <t xml:space="preserve">    НДС на поставленную продукцию</t>
  </si>
  <si>
    <t xml:space="preserve">    график оплаты (без НДС)</t>
  </si>
  <si>
    <t xml:space="preserve">    полученный НДС</t>
  </si>
  <si>
    <t xml:space="preserve"> = Итого</t>
  </si>
  <si>
    <t>Расходы</t>
  </si>
  <si>
    <t>Стоимость ОФ на конец периода</t>
  </si>
  <si>
    <t>Амотризация</t>
  </si>
  <si>
    <t>Налогооблагаемая база</t>
  </si>
  <si>
    <t>Накопительным итогом</t>
  </si>
  <si>
    <t>НП</t>
  </si>
  <si>
    <t>К уплате</t>
  </si>
  <si>
    <t>НДС уплаченный</t>
  </si>
  <si>
    <t>НДС полученный</t>
  </si>
  <si>
    <t>Итоговый НДС</t>
  </si>
  <si>
    <t>Оборотный капитал</t>
  </si>
  <si>
    <t>Расчеты с покупателями (текущие активы)</t>
  </si>
  <si>
    <t>Текущие обязательства</t>
  </si>
  <si>
    <t>Расчеты с бюджетом по НП</t>
  </si>
  <si>
    <t>Расчеты с бюджетом по НДС</t>
  </si>
  <si>
    <t>Изменение чистого оборотного капитала</t>
  </si>
  <si>
    <t>Денежный поток от операционной деятельности</t>
  </si>
  <si>
    <t>Денежный поток от инвестиционной деятельности</t>
  </si>
  <si>
    <t xml:space="preserve">Приложение 1 </t>
  </si>
  <si>
    <t>003-15-1-05.20-0044</t>
  </si>
  <si>
    <t>2020-2027 всего кол-во</t>
  </si>
  <si>
    <t>ВСЕГО руб. без НДС</t>
  </si>
  <si>
    <t>количество</t>
  </si>
  <si>
    <t>затраты</t>
  </si>
  <si>
    <t>ИПУ трехфазный 6-20 кВ, шт</t>
  </si>
  <si>
    <t>ТН на 3 фазы 6-20 кВ, шт.</t>
  </si>
  <si>
    <t>ТТ на 3 фазы 6-20 кВ, шт.</t>
  </si>
  <si>
    <t>ИТОГО</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</si>
</sst>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0.00000"/>
    <numFmt numFmtId="169" formatCode="0.0000"/>
    <numFmt numFmtId="170" formatCode="#,##0.0"/>
    <numFmt numFmtId="171" formatCode="0.0%"/>
    <numFmt numFmtId="172" formatCode="_-* #,##0\ _₽_-;\-* #,##0\ _₽_-;_-* &quot;-&quot;??\ _₽_-;_-@_-"/>
  </numFmts>
  <fonts count="2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indexed="8"/>
      <name val="Calibri"/>
      <family val="2"/>
      <charset val="204"/>
    </font>
    <font>
      <sz val="12"/>
      <name val="Times New Roman"/>
      <family val="1"/>
      <charset val="204"/>
    </font>
    <font>
      <b/>
      <sz val="12"/>
      <color indexed="10"/>
      <name val="Times New Roman"/>
      <family val="1"/>
      <charset val="204"/>
    </font>
    <font>
      <sz val="11"/>
      <name val="Calibri"/>
      <family val="2"/>
      <charset val="204"/>
    </font>
    <font>
      <sz val="12"/>
      <color indexed="9"/>
      <name val="Times New Roman"/>
      <family val="1"/>
      <charset val="204"/>
    </font>
    <font>
      <b/>
      <sz val="10"/>
      <color indexed="9"/>
      <name val="Times New Roman"/>
      <family val="1"/>
      <charset val="204"/>
    </font>
    <font>
      <sz val="10"/>
      <color indexed="9"/>
      <name val="Times New Roman"/>
      <family val="1"/>
      <charset val="204"/>
    </font>
    <font>
      <sz val="11"/>
      <color indexed="9"/>
      <name val="Times New Roman"/>
      <family val="1"/>
      <charset val="204"/>
    </font>
    <font>
      <sz val="10"/>
      <color indexed="8"/>
      <name val="Times New Roman"/>
      <family val="1"/>
      <charset val="204"/>
    </font>
    <font>
      <sz val="10"/>
      <name val="Times New Roman"/>
      <family val="1"/>
      <charset val="204"/>
    </font>
    <font>
      <sz val="10"/>
      <color indexed="62"/>
      <name val="Times New Roman"/>
      <family val="1"/>
      <charset val="204"/>
    </font>
    <font>
      <b/>
      <sz val="10"/>
      <color indexed="8"/>
      <name val="Times New Roman"/>
      <family val="1"/>
      <charset val="204"/>
    </font>
    <font>
      <b/>
      <sz val="11"/>
      <color indexed="8"/>
      <name val="Calibri"/>
      <family val="2"/>
      <charset val="204"/>
    </font>
    <font>
      <b/>
      <sz val="11"/>
      <name val="Times New Roman"/>
      <family val="1"/>
      <charset val="204"/>
    </font>
    <font>
      <sz val="8"/>
      <color indexed="8"/>
      <name val="Times New Roman"/>
      <family val="1"/>
      <charset val="204"/>
    </font>
    <font>
      <b/>
      <sz val="8"/>
      <color indexed="8"/>
      <name val="Times New Roman"/>
      <family val="1"/>
      <charset val="204"/>
    </font>
  </fonts>
  <fills count="7">
    <fill>
      <patternFill patternType="none"/>
    </fill>
    <fill>
      <patternFill patternType="gray125"/>
    </fill>
    <fill>
      <patternFill patternType="solid">
        <fgColor rgb="FF757171"/>
        <bgColor indexed="64"/>
      </patternFill>
    </fill>
    <fill>
      <patternFill patternType="solid">
        <fgColor rgb="FFBFBFBF"/>
        <bgColor indexed="64"/>
      </patternFill>
    </fill>
    <fill>
      <patternFill patternType="solid">
        <fgColor rgb="FFCCFFCC"/>
        <bgColor indexed="64"/>
      </patternFill>
    </fill>
    <fill>
      <patternFill patternType="solid">
        <fgColor rgb="FF92D050"/>
        <bgColor indexed="64"/>
      </patternFill>
    </fill>
    <fill>
      <patternFill patternType="solid">
        <fgColor rgb="FFFFFFFF"/>
        <bgColor indexed="64"/>
      </patternFill>
    </fill>
  </fills>
  <borders count="6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top style="medium">
        <color auto="1"/>
      </top>
      <bottom style="thin">
        <color auto="1"/>
      </bottom>
      <diagonal/>
    </border>
    <border>
      <left/>
      <right/>
      <top style="medium">
        <color auto="1"/>
      </top>
      <bottom style="thin">
        <color auto="1"/>
      </bottom>
      <diagonal/>
    </border>
    <border>
      <left/>
      <right/>
      <top/>
      <bottom style="thin">
        <color auto="1"/>
      </bottom>
      <diagonal/>
    </border>
    <border>
      <left/>
      <right style="thin">
        <color auto="1"/>
      </right>
      <top/>
      <bottom style="thin">
        <color auto="1"/>
      </bottom>
      <diagonal/>
    </border>
    <border>
      <left/>
      <right style="medium">
        <color auto="1"/>
      </right>
      <top style="medium">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medium">
        <color auto="1"/>
      </right>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medium">
        <color auto="1"/>
      </top>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style="thin">
        <color auto="1"/>
      </right>
      <top style="medium">
        <color auto="1"/>
      </top>
      <bottom/>
      <diagonal/>
    </border>
    <border>
      <left style="thin">
        <color auto="1"/>
      </left>
      <right/>
      <top style="medium">
        <color auto="1"/>
      </top>
      <bottom/>
      <diagonal/>
    </border>
    <border>
      <left/>
      <right style="thin">
        <color auto="1"/>
      </right>
      <top style="medium">
        <color auto="1"/>
      </top>
      <bottom/>
      <diagonal/>
    </border>
    <border>
      <left style="thin">
        <color auto="1"/>
      </left>
      <right style="thin">
        <color auto="1"/>
      </right>
      <top/>
      <bottom/>
      <diagonal/>
    </border>
    <border>
      <left style="thin">
        <color auto="1"/>
      </left>
      <right style="medium">
        <color auto="1"/>
      </right>
      <top style="medium">
        <color auto="1"/>
      </top>
      <bottom/>
      <diagonal/>
    </border>
    <border>
      <left style="thin">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diagonal/>
    </border>
  </borders>
  <cellStyleXfs count="1">
    <xf numFmtId="0" fontId="0" fillId="0" borderId="0"/>
  </cellStyleXfs>
  <cellXfs count="19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0" fontId="1" fillId="0" borderId="9" xfId="0" applyFont="1" applyBorder="1" applyAlignment="1">
      <alignment horizontal="lef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2" fillId="0" borderId="0" xfId="0" applyNumberFormat="1" applyFont="1" applyFill="1" applyBorder="1" applyAlignment="1" applyProtection="1"/>
    <xf numFmtId="0" fontId="12" fillId="2" borderId="0" xfId="0" applyNumberFormat="1" applyFont="1" applyFill="1" applyBorder="1" applyAlignment="1" applyProtection="1"/>
    <xf numFmtId="0" fontId="14" fillId="0" borderId="24" xfId="0" applyNumberFormat="1" applyFont="1" applyFill="1" applyBorder="1" applyAlignment="1" applyProtection="1"/>
    <xf numFmtId="0" fontId="12" fillId="2" borderId="0" xfId="0" applyNumberFormat="1" applyFont="1" applyFill="1" applyBorder="1" applyAlignment="1" applyProtection="1">
      <alignment horizontal="center"/>
    </xf>
    <xf numFmtId="0" fontId="12" fillId="0" borderId="0" xfId="0" applyNumberFormat="1" applyFont="1" applyFill="1" applyBorder="1" applyAlignment="1" applyProtection="1">
      <alignment horizontal="center" vertical="center"/>
    </xf>
    <xf numFmtId="0" fontId="12" fillId="0" borderId="25" xfId="0" applyNumberFormat="1" applyFont="1" applyFill="1" applyBorder="1" applyAlignment="1" applyProtection="1">
      <alignment horizontal="center" vertical="center"/>
    </xf>
    <xf numFmtId="169" fontId="12" fillId="0" borderId="25" xfId="0" applyNumberFormat="1" applyFont="1" applyFill="1" applyBorder="1" applyAlignment="1" applyProtection="1">
      <alignment horizontal="center" vertical="center"/>
    </xf>
    <xf numFmtId="169" fontId="15" fillId="0" borderId="25" xfId="0" applyNumberFormat="1" applyFont="1" applyFill="1" applyBorder="1" applyAlignment="1" applyProtection="1">
      <alignment horizontal="center" vertical="center"/>
    </xf>
    <xf numFmtId="0" fontId="12" fillId="3" borderId="0" xfId="0" applyNumberFormat="1" applyFont="1" applyFill="1" applyBorder="1" applyAlignment="1" applyProtection="1">
      <alignment horizontal="center"/>
    </xf>
    <xf numFmtId="0" fontId="19" fillId="0" borderId="0" xfId="0" applyNumberFormat="1" applyFont="1" applyFill="1" applyBorder="1" applyAlignment="1" applyProtection="1"/>
    <xf numFmtId="0" fontId="16" fillId="0" borderId="0" xfId="0" applyNumberFormat="1" applyFont="1" applyFill="1" applyBorder="1" applyAlignment="1" applyProtection="1"/>
    <xf numFmtId="0" fontId="17" fillId="2" borderId="25" xfId="0" applyNumberFormat="1" applyFont="1" applyFill="1" applyBorder="1" applyAlignment="1" applyProtection="1">
      <alignment horizontal="center" vertical="center" wrapText="1"/>
    </xf>
    <xf numFmtId="0" fontId="18" fillId="0" borderId="25" xfId="0" applyNumberFormat="1" applyFont="1" applyFill="1" applyBorder="1" applyAlignment="1" applyProtection="1"/>
    <xf numFmtId="0" fontId="21" fillId="0" borderId="0" xfId="0" applyNumberFormat="1" applyFont="1" applyFill="1" applyBorder="1" applyAlignment="1" applyProtection="1">
      <alignment horizontal="center" vertical="center"/>
    </xf>
    <xf numFmtId="0" fontId="13" fillId="0" borderId="0" xfId="0" applyNumberFormat="1" applyFont="1" applyFill="1" applyBorder="1" applyAlignment="1" applyProtection="1">
      <alignment horizontal="center" vertical="center"/>
    </xf>
    <xf numFmtId="0" fontId="20" fillId="0" borderId="26" xfId="0" applyNumberFormat="1" applyFont="1" applyFill="1" applyBorder="1" applyAlignment="1" applyProtection="1">
      <alignment horizontal="center" vertical="center" wrapText="1"/>
    </xf>
    <xf numFmtId="0" fontId="21" fillId="0" borderId="26" xfId="0" applyNumberFormat="1" applyFont="1" applyFill="1" applyBorder="1" applyAlignment="1" applyProtection="1">
      <alignment horizontal="center" vertical="center"/>
    </xf>
    <xf numFmtId="0" fontId="22" fillId="0" borderId="26" xfId="0" applyNumberFormat="1" applyFont="1" applyFill="1" applyBorder="1" applyAlignment="1" applyProtection="1">
      <alignment horizontal="center" vertical="center" wrapText="1"/>
    </xf>
    <xf numFmtId="170" fontId="22" fillId="0" borderId="26" xfId="0" applyNumberFormat="1" applyFont="1" applyFill="1" applyBorder="1" applyAlignment="1" applyProtection="1">
      <alignment horizontal="center" vertical="center"/>
    </xf>
    <xf numFmtId="0" fontId="20" fillId="2" borderId="27" xfId="0" applyNumberFormat="1" applyFont="1" applyFill="1" applyBorder="1" applyAlignment="1" applyProtection="1">
      <alignment horizontal="left" vertical="center"/>
    </xf>
    <xf numFmtId="0" fontId="20" fillId="2" borderId="28" xfId="0" applyNumberFormat="1" applyFont="1" applyFill="1" applyBorder="1" applyAlignment="1" applyProtection="1"/>
    <xf numFmtId="0" fontId="20" fillId="2" borderId="29" xfId="0" applyNumberFormat="1" applyFont="1" applyFill="1" applyBorder="1" applyAlignment="1" applyProtection="1"/>
    <xf numFmtId="0" fontId="20" fillId="2" borderId="30" xfId="0" applyNumberFormat="1" applyFont="1" applyFill="1" applyBorder="1" applyAlignment="1" applyProtection="1"/>
    <xf numFmtId="0" fontId="20" fillId="2" borderId="31" xfId="0" applyNumberFormat="1" applyFont="1" applyFill="1" applyBorder="1" applyAlignment="1" applyProtection="1"/>
    <xf numFmtId="0" fontId="20" fillId="0" borderId="32" xfId="0" applyNumberFormat="1" applyFont="1" applyFill="1" applyBorder="1" applyAlignment="1" applyProtection="1">
      <alignment horizontal="left" vertical="center"/>
    </xf>
    <xf numFmtId="0" fontId="21" fillId="0" borderId="33" xfId="0" applyNumberFormat="1" applyFont="1" applyFill="1" applyBorder="1" applyAlignment="1" applyProtection="1">
      <alignment horizontal="center" vertical="center"/>
    </xf>
    <xf numFmtId="0" fontId="21" fillId="0" borderId="33" xfId="0" applyNumberFormat="1" applyFont="1" applyFill="1" applyBorder="1" applyAlignment="1" applyProtection="1">
      <alignment horizontal="center" vertical="center" wrapText="1"/>
    </xf>
    <xf numFmtId="170" fontId="21" fillId="0" borderId="33" xfId="0" applyNumberFormat="1" applyFont="1" applyFill="1" applyBorder="1" applyAlignment="1" applyProtection="1">
      <alignment horizontal="center" vertical="center"/>
    </xf>
    <xf numFmtId="0" fontId="20" fillId="0" borderId="34" xfId="0" applyNumberFormat="1" applyFont="1" applyFill="1" applyBorder="1" applyAlignment="1" applyProtection="1">
      <alignment horizontal="left" vertical="center" wrapText="1"/>
    </xf>
    <xf numFmtId="0" fontId="21" fillId="0" borderId="35" xfId="0" applyNumberFormat="1" applyFont="1" applyFill="1" applyBorder="1" applyAlignment="1" applyProtection="1">
      <alignment horizontal="center" vertical="center"/>
    </xf>
    <xf numFmtId="0" fontId="21" fillId="0" borderId="35" xfId="0" applyNumberFormat="1" applyFont="1" applyFill="1" applyBorder="1" applyAlignment="1" applyProtection="1">
      <alignment horizontal="center" vertical="center" wrapText="1"/>
    </xf>
    <xf numFmtId="170" fontId="21" fillId="0" borderId="35" xfId="0" applyNumberFormat="1" applyFont="1" applyFill="1" applyBorder="1" applyAlignment="1" applyProtection="1">
      <alignment horizontal="center" vertical="center"/>
    </xf>
    <xf numFmtId="170" fontId="21" fillId="0" borderId="36" xfId="0" applyNumberFormat="1" applyFont="1" applyFill="1" applyBorder="1" applyAlignment="1" applyProtection="1">
      <alignment horizontal="center" vertical="center"/>
    </xf>
    <xf numFmtId="0" fontId="20" fillId="0" borderId="0" xfId="0" applyNumberFormat="1" applyFont="1" applyFill="1" applyBorder="1" applyAlignment="1" applyProtection="1"/>
    <xf numFmtId="0" fontId="20" fillId="0" borderId="37" xfId="0" applyNumberFormat="1" applyFont="1" applyFill="1" applyBorder="1" applyAlignment="1" applyProtection="1"/>
    <xf numFmtId="0" fontId="20" fillId="0" borderId="38" xfId="0" applyNumberFormat="1" applyFont="1" applyFill="1" applyBorder="1" applyAlignment="1" applyProtection="1"/>
    <xf numFmtId="0" fontId="20" fillId="0" borderId="39" xfId="0" applyNumberFormat="1" applyFont="1" applyFill="1" applyBorder="1" applyAlignment="1" applyProtection="1"/>
    <xf numFmtId="0" fontId="20" fillId="2" borderId="40" xfId="0" applyNumberFormat="1" applyFont="1" applyFill="1" applyBorder="1" applyAlignment="1" applyProtection="1">
      <alignment horizontal="left" vertical="center"/>
    </xf>
    <xf numFmtId="0" fontId="20" fillId="2" borderId="41" xfId="0" applyNumberFormat="1" applyFont="1" applyFill="1" applyBorder="1" applyAlignment="1" applyProtection="1"/>
    <xf numFmtId="43" fontId="20" fillId="2" borderId="41" xfId="0" applyNumberFormat="1" applyFont="1" applyFill="1" applyBorder="1" applyAlignment="1" applyProtection="1"/>
    <xf numFmtId="43" fontId="20" fillId="2" borderId="42" xfId="0" applyNumberFormat="1" applyFont="1" applyFill="1" applyBorder="1" applyAlignment="1" applyProtection="1"/>
    <xf numFmtId="43" fontId="20" fillId="2" borderId="43" xfId="0" applyNumberFormat="1" applyFont="1" applyFill="1" applyBorder="1" applyAlignment="1" applyProtection="1"/>
    <xf numFmtId="0" fontId="20" fillId="0" borderId="44" xfId="0" applyNumberFormat="1" applyFont="1" applyFill="1" applyBorder="1" applyAlignment="1" applyProtection="1"/>
    <xf numFmtId="0" fontId="20" fillId="0" borderId="25" xfId="0" applyNumberFormat="1" applyFont="1" applyFill="1" applyBorder="1" applyAlignment="1" applyProtection="1"/>
    <xf numFmtId="43" fontId="20" fillId="0" borderId="25" xfId="0" applyNumberFormat="1" applyFont="1" applyFill="1" applyBorder="1" applyAlignment="1" applyProtection="1"/>
    <xf numFmtId="43" fontId="20" fillId="0" borderId="45" xfId="0" applyNumberFormat="1" applyFont="1" applyFill="1" applyBorder="1" applyAlignment="1" applyProtection="1"/>
    <xf numFmtId="171" fontId="21" fillId="4" borderId="25" xfId="0" applyNumberFormat="1" applyFont="1" applyFill="1" applyBorder="1" applyAlignment="1" applyProtection="1">
      <alignment vertical="center"/>
      <protection locked="0"/>
    </xf>
    <xf numFmtId="171" fontId="20" fillId="0" borderId="25" xfId="0" applyNumberFormat="1" applyFont="1" applyFill="1" applyBorder="1" applyAlignment="1" applyProtection="1"/>
    <xf numFmtId="171" fontId="20" fillId="0" borderId="45" xfId="0" applyNumberFormat="1" applyFont="1" applyFill="1" applyBorder="1" applyAlignment="1" applyProtection="1"/>
    <xf numFmtId="0" fontId="20" fillId="2" borderId="42" xfId="0" applyNumberFormat="1" applyFont="1" applyFill="1" applyBorder="1" applyAlignment="1" applyProtection="1"/>
    <xf numFmtId="0" fontId="20" fillId="2" borderId="43" xfId="0" applyNumberFormat="1" applyFont="1" applyFill="1" applyBorder="1" applyAlignment="1" applyProtection="1"/>
    <xf numFmtId="171" fontId="21" fillId="4" borderId="45" xfId="0" applyNumberFormat="1" applyFont="1" applyFill="1" applyBorder="1" applyAlignment="1" applyProtection="1">
      <alignment vertical="center"/>
      <protection locked="0"/>
    </xf>
    <xf numFmtId="0" fontId="20" fillId="0" borderId="34" xfId="0" applyNumberFormat="1" applyFont="1" applyFill="1" applyBorder="1" applyAlignment="1" applyProtection="1"/>
    <xf numFmtId="0" fontId="20" fillId="0" borderId="35" xfId="0" applyNumberFormat="1" applyFont="1" applyFill="1" applyBorder="1" applyAlignment="1" applyProtection="1"/>
    <xf numFmtId="43" fontId="20" fillId="0" borderId="35" xfId="0" applyNumberFormat="1" applyFont="1" applyFill="1" applyBorder="1" applyAlignment="1" applyProtection="1"/>
    <xf numFmtId="43" fontId="20" fillId="0" borderId="36" xfId="0" applyNumberFormat="1" applyFont="1" applyFill="1" applyBorder="1" applyAlignment="1" applyProtection="1"/>
    <xf numFmtId="0" fontId="20" fillId="2" borderId="46" xfId="0" applyNumberFormat="1" applyFont="1" applyFill="1" applyBorder="1" applyAlignment="1" applyProtection="1">
      <alignment horizontal="left" vertical="center"/>
    </xf>
    <xf numFmtId="0" fontId="20" fillId="2" borderId="47" xfId="0" applyNumberFormat="1" applyFont="1" applyFill="1" applyBorder="1" applyAlignment="1" applyProtection="1"/>
    <xf numFmtId="43" fontId="20" fillId="2" borderId="47" xfId="0" applyNumberFormat="1" applyFont="1" applyFill="1" applyBorder="1" applyAlignment="1" applyProtection="1"/>
    <xf numFmtId="43" fontId="20" fillId="2" borderId="48" xfId="0" applyNumberFormat="1" applyFont="1" applyFill="1" applyBorder="1" applyAlignment="1" applyProtection="1"/>
    <xf numFmtId="43" fontId="12" fillId="5" borderId="0" xfId="0" applyNumberFormat="1" applyFont="1" applyFill="1" applyBorder="1" applyAlignment="1" applyProtection="1"/>
    <xf numFmtId="0" fontId="12" fillId="0" borderId="37" xfId="0" applyNumberFormat="1" applyFont="1" applyFill="1" applyBorder="1" applyAlignment="1" applyProtection="1"/>
    <xf numFmtId="0" fontId="12" fillId="0" borderId="38" xfId="0" applyNumberFormat="1" applyFont="1" applyFill="1" applyBorder="1" applyAlignment="1" applyProtection="1"/>
    <xf numFmtId="0" fontId="12" fillId="0" borderId="39" xfId="0" applyNumberFormat="1" applyFont="1" applyFill="1" applyBorder="1" applyAlignment="1" applyProtection="1"/>
    <xf numFmtId="0" fontId="24" fillId="0" borderId="0" xfId="0" applyNumberFormat="1" applyFont="1" applyFill="1" applyBorder="1" applyAlignment="1" applyProtection="1"/>
    <xf numFmtId="0" fontId="23" fillId="0" borderId="49" xfId="0" applyNumberFormat="1" applyFont="1" applyFill="1" applyBorder="1" applyAlignment="1" applyProtection="1"/>
    <xf numFmtId="0" fontId="23" fillId="0" borderId="50" xfId="0" applyNumberFormat="1" applyFont="1" applyFill="1" applyBorder="1" applyAlignment="1" applyProtection="1"/>
    <xf numFmtId="43" fontId="23" fillId="0" borderId="50" xfId="0" applyNumberFormat="1" applyFont="1" applyFill="1" applyBorder="1" applyAlignment="1" applyProtection="1"/>
    <xf numFmtId="43" fontId="23" fillId="0" borderId="51" xfId="0" applyNumberFormat="1" applyFont="1" applyFill="1" applyBorder="1" applyAlignment="1" applyProtection="1"/>
    <xf numFmtId="0" fontId="20" fillId="0" borderId="32" xfId="0" applyNumberFormat="1" applyFont="1" applyFill="1" applyBorder="1" applyAlignment="1" applyProtection="1"/>
    <xf numFmtId="0" fontId="20" fillId="0" borderId="33" xfId="0" applyNumberFormat="1" applyFont="1" applyFill="1" applyBorder="1" applyAlignment="1" applyProtection="1"/>
    <xf numFmtId="43" fontId="20" fillId="0" borderId="33" xfId="0" applyNumberFormat="1" applyFont="1" applyFill="1" applyBorder="1" applyAlignment="1" applyProtection="1"/>
    <xf numFmtId="43" fontId="20" fillId="0" borderId="52" xfId="0" applyNumberFormat="1" applyFont="1" applyFill="1" applyBorder="1" applyAlignment="1" applyProtection="1"/>
    <xf numFmtId="0" fontId="23" fillId="0" borderId="44" xfId="0" applyNumberFormat="1" applyFont="1" applyFill="1" applyBorder="1" applyAlignment="1" applyProtection="1"/>
    <xf numFmtId="0" fontId="23" fillId="0" borderId="25" xfId="0" applyNumberFormat="1" applyFont="1" applyFill="1" applyBorder="1" applyAlignment="1" applyProtection="1"/>
    <xf numFmtId="43" fontId="23" fillId="0" borderId="25" xfId="0" applyNumberFormat="1" applyFont="1" applyFill="1" applyBorder="1" applyAlignment="1" applyProtection="1"/>
    <xf numFmtId="43" fontId="23" fillId="0" borderId="45" xfId="0" applyNumberFormat="1" applyFont="1" applyFill="1" applyBorder="1" applyAlignment="1" applyProtection="1"/>
    <xf numFmtId="0" fontId="20" fillId="0" borderId="46" xfId="0" applyNumberFormat="1" applyFont="1" applyFill="1" applyBorder="1" applyAlignment="1" applyProtection="1"/>
    <xf numFmtId="0" fontId="20" fillId="0" borderId="47" xfId="0" applyNumberFormat="1" applyFont="1" applyFill="1" applyBorder="1" applyAlignment="1" applyProtection="1"/>
    <xf numFmtId="43" fontId="20" fillId="0" borderId="47" xfId="0" applyNumberFormat="1" applyFont="1" applyFill="1" applyBorder="1" applyAlignment="1" applyProtection="1"/>
    <xf numFmtId="43" fontId="20" fillId="0" borderId="48" xfId="0" applyNumberFormat="1" applyFont="1" applyFill="1" applyBorder="1" applyAlignment="1" applyProtection="1"/>
    <xf numFmtId="0" fontId="20" fillId="0" borderId="53" xfId="0" applyNumberFormat="1" applyFont="1" applyFill="1" applyBorder="1" applyAlignment="1" applyProtection="1"/>
    <xf numFmtId="0" fontId="20" fillId="0" borderId="26" xfId="0" applyNumberFormat="1" applyFont="1" applyFill="1" applyBorder="1" applyAlignment="1" applyProtection="1"/>
    <xf numFmtId="43" fontId="20" fillId="0" borderId="26" xfId="0" applyNumberFormat="1" applyFont="1" applyFill="1" applyBorder="1" applyAlignment="1" applyProtection="1"/>
    <xf numFmtId="43" fontId="20" fillId="0" borderId="54" xfId="0" applyNumberFormat="1" applyFont="1" applyFill="1" applyBorder="1" applyAlignment="1" applyProtection="1"/>
    <xf numFmtId="0" fontId="13" fillId="0" borderId="0" xfId="0" applyNumberFormat="1" applyFont="1" applyFill="1" applyBorder="1" applyAlignment="1" applyProtection="1">
      <alignment vertical="center"/>
    </xf>
    <xf numFmtId="0" fontId="25" fillId="0" borderId="49" xfId="0" applyNumberFormat="1" applyFont="1" applyFill="1" applyBorder="1" applyAlignment="1" applyProtection="1">
      <alignment horizontal="left" vertical="center"/>
    </xf>
    <xf numFmtId="0" fontId="20" fillId="0" borderId="50" xfId="0" applyNumberFormat="1" applyFont="1" applyFill="1" applyBorder="1" applyAlignment="1" applyProtection="1"/>
    <xf numFmtId="43" fontId="20" fillId="0" borderId="50" xfId="0" applyNumberFormat="1" applyFont="1" applyFill="1" applyBorder="1" applyAlignment="1" applyProtection="1"/>
    <xf numFmtId="43" fontId="20" fillId="0" borderId="51" xfId="0" applyNumberFormat="1" applyFont="1" applyFill="1" applyBorder="1" applyAlignment="1" applyProtection="1"/>
    <xf numFmtId="43" fontId="12" fillId="0" borderId="0" xfId="0" applyNumberFormat="1" applyFont="1" applyFill="1" applyBorder="1" applyAlignment="1" applyProtection="1"/>
    <xf numFmtId="0" fontId="26" fillId="0" borderId="0" xfId="0" applyNumberFormat="1" applyFont="1" applyFill="1" applyBorder="1" applyAlignment="1" applyProtection="1"/>
    <xf numFmtId="172" fontId="26" fillId="0" borderId="0" xfId="0" applyNumberFormat="1" applyFont="1" applyFill="1" applyBorder="1" applyAlignment="1" applyProtection="1"/>
    <xf numFmtId="0" fontId="26" fillId="0" borderId="0" xfId="0" applyNumberFormat="1" applyFont="1" applyFill="1" applyBorder="1" applyAlignment="1" applyProtection="1">
      <alignment horizontal="center" wrapText="1"/>
    </xf>
    <xf numFmtId="0" fontId="26" fillId="0" borderId="0" xfId="0" applyNumberFormat="1" applyFont="1" applyFill="1" applyBorder="1" applyAlignment="1" applyProtection="1">
      <alignment horizontal="center"/>
    </xf>
    <xf numFmtId="172" fontId="26" fillId="0" borderId="0" xfId="0" applyNumberFormat="1" applyFont="1" applyFill="1" applyBorder="1" applyAlignment="1" applyProtection="1">
      <alignment horizontal="center"/>
    </xf>
    <xf numFmtId="0" fontId="26" fillId="0" borderId="55" xfId="0" applyNumberFormat="1" applyFont="1" applyFill="1" applyBorder="1" applyAlignment="1" applyProtection="1">
      <alignment horizontal="center" vertical="center"/>
    </xf>
    <xf numFmtId="0" fontId="26" fillId="0" borderId="32" xfId="0" applyNumberFormat="1" applyFont="1" applyFill="1" applyBorder="1" applyAlignment="1" applyProtection="1">
      <alignment horizontal="center" vertical="center"/>
    </xf>
    <xf numFmtId="49" fontId="26" fillId="0" borderId="56" xfId="0" applyNumberFormat="1" applyFont="1" applyFill="1" applyBorder="1" applyAlignment="1" applyProtection="1">
      <alignment horizontal="center" vertical="center"/>
    </xf>
    <xf numFmtId="49" fontId="26" fillId="0" borderId="57" xfId="0" applyNumberFormat="1" applyFont="1" applyFill="1" applyBorder="1" applyAlignment="1" applyProtection="1">
      <alignment horizontal="center" vertical="center"/>
    </xf>
    <xf numFmtId="49" fontId="26" fillId="0" borderId="59" xfId="0" applyNumberFormat="1" applyFont="1" applyFill="1" applyBorder="1" applyAlignment="1" applyProtection="1">
      <alignment horizontal="center" vertical="center"/>
    </xf>
    <xf numFmtId="49" fontId="26" fillId="0" borderId="60" xfId="0" applyNumberFormat="1" applyFont="1" applyFill="1" applyBorder="1" applyAlignment="1" applyProtection="1">
      <alignment horizontal="center" vertical="center"/>
    </xf>
    <xf numFmtId="172" fontId="26" fillId="0" borderId="58" xfId="0" applyNumberFormat="1" applyFont="1" applyFill="1" applyBorder="1" applyAlignment="1" applyProtection="1">
      <alignment horizontal="center" vertical="center" wrapText="1"/>
    </xf>
    <xf numFmtId="172" fontId="26" fillId="0" borderId="61" xfId="0" applyNumberFormat="1" applyFont="1" applyFill="1" applyBorder="1" applyAlignment="1" applyProtection="1">
      <alignment horizontal="center" vertical="center" wrapText="1"/>
    </xf>
    <xf numFmtId="0" fontId="26" fillId="0" borderId="62" xfId="0" applyNumberFormat="1" applyFont="1" applyFill="1" applyBorder="1" applyAlignment="1" applyProtection="1">
      <alignment horizontal="center" vertical="center" wrapText="1"/>
    </xf>
    <xf numFmtId="0" fontId="26" fillId="0" borderId="63" xfId="0" applyNumberFormat="1" applyFont="1" applyFill="1" applyBorder="1" applyAlignment="1" applyProtection="1">
      <alignment horizontal="center" vertical="center" wrapText="1"/>
    </xf>
    <xf numFmtId="49" fontId="26" fillId="0" borderId="25" xfId="0" applyNumberFormat="1" applyFont="1" applyFill="1" applyBorder="1" applyAlignment="1" applyProtection="1">
      <alignment horizontal="center" vertical="center" wrapText="1"/>
    </xf>
    <xf numFmtId="0" fontId="26" fillId="0" borderId="64" xfId="0" applyNumberFormat="1" applyFont="1" applyFill="1" applyBorder="1" applyAlignment="1" applyProtection="1">
      <alignment horizontal="left"/>
    </xf>
    <xf numFmtId="172" fontId="26" fillId="6" borderId="25" xfId="0" applyNumberFormat="1" applyFont="1" applyFill="1" applyBorder="1" applyAlignment="1" applyProtection="1">
      <alignment horizontal="center"/>
    </xf>
    <xf numFmtId="172" fontId="26" fillId="6" borderId="26" xfId="0" applyNumberFormat="1" applyFont="1" applyFill="1" applyBorder="1" applyAlignment="1" applyProtection="1">
      <alignment horizontal="center"/>
    </xf>
    <xf numFmtId="172" fontId="26" fillId="0" borderId="26" xfId="0" applyNumberFormat="1" applyFont="1" applyFill="1" applyBorder="1" applyAlignment="1" applyProtection="1">
      <alignment horizontal="center"/>
    </xf>
    <xf numFmtId="172" fontId="26" fillId="6" borderId="0" xfId="0" applyNumberFormat="1" applyFont="1" applyFill="1" applyBorder="1" applyAlignment="1" applyProtection="1">
      <alignment horizontal="center"/>
    </xf>
    <xf numFmtId="0" fontId="26" fillId="0" borderId="65" xfId="0" applyNumberFormat="1" applyFont="1" applyFill="1" applyBorder="1" applyAlignment="1" applyProtection="1">
      <alignment horizontal="left"/>
    </xf>
    <xf numFmtId="0" fontId="26" fillId="0" borderId="53" xfId="0" applyNumberFormat="1" applyFont="1" applyFill="1" applyBorder="1" applyAlignment="1" applyProtection="1">
      <alignment horizontal="left"/>
    </xf>
    <xf numFmtId="172" fontId="26" fillId="0" borderId="26" xfId="0" applyNumberFormat="1" applyFont="1" applyFill="1" applyBorder="1" applyAlignment="1" applyProtection="1"/>
    <xf numFmtId="0" fontId="27" fillId="6" borderId="49" xfId="0" applyNumberFormat="1" applyFont="1" applyFill="1" applyBorder="1" applyAlignment="1" applyProtection="1">
      <alignment horizontal="left"/>
    </xf>
    <xf numFmtId="172" fontId="26" fillId="0" borderId="51" xfId="0" applyNumberFormat="1" applyFont="1" applyFill="1" applyBorder="1" applyAlignment="1" applyProtection="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C23" sqref="C2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37" t="s">
        <v>6</v>
      </c>
      <c r="B10" s="37"/>
      <c r="C10" s="37"/>
    </row>
    <row r="12" spans="1:3" s="1" customFormat="1" ht="15.95" customHeight="1" x14ac:dyDescent="0.25">
      <c r="A12" s="40" t="s">
        <v>7</v>
      </c>
      <c r="B12" s="40"/>
      <c r="C12" s="40"/>
    </row>
    <row r="13" spans="1:3" s="1" customFormat="1" ht="15.95" customHeight="1" x14ac:dyDescent="0.25">
      <c r="A13" s="37" t="s">
        <v>8</v>
      </c>
      <c r="B13" s="37"/>
      <c r="C13" s="37"/>
    </row>
    <row r="15" spans="1:3" s="1" customFormat="1" ht="32.1" customHeight="1" x14ac:dyDescent="0.25">
      <c r="A15" s="36" t="s">
        <v>9</v>
      </c>
      <c r="B15" s="36"/>
      <c r="C15" s="36"/>
    </row>
    <row r="16" spans="1:3" s="1" customFormat="1" ht="15.95" customHeight="1" x14ac:dyDescent="0.25">
      <c r="A16" s="37" t="s">
        <v>10</v>
      </c>
      <c r="B16" s="37"/>
      <c r="C16" s="37"/>
    </row>
    <row r="18" spans="1:3" s="1" customFormat="1" ht="18.95" customHeight="1" x14ac:dyDescent="0.3">
      <c r="A18" s="38" t="s">
        <v>11</v>
      </c>
      <c r="B18" s="38"/>
      <c r="C18" s="38"/>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111" customHeight="1" x14ac:dyDescent="0.25">
      <c r="A23" s="4" t="s">
        <v>16</v>
      </c>
      <c r="B23" s="4" t="s">
        <v>20</v>
      </c>
      <c r="C23" s="4" t="s">
        <v>21</v>
      </c>
    </row>
    <row r="24" spans="1:3" ht="15.95" customHeight="1" x14ac:dyDescent="0.25">
      <c r="A24" s="39"/>
      <c r="B24" s="39"/>
      <c r="C24" s="3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189.95"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39"/>
      <c r="B39" s="39"/>
      <c r="C39" s="39"/>
    </row>
    <row r="40" spans="1:3" s="1" customFormat="1" ht="171.95"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39"/>
      <c r="B47" s="39"/>
      <c r="C47" s="39"/>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40" t="s">
        <v>3</v>
      </c>
      <c r="B4" s="40"/>
      <c r="C4" s="40"/>
      <c r="D4" s="40"/>
      <c r="E4" s="40"/>
      <c r="F4" s="40"/>
      <c r="G4" s="40"/>
      <c r="H4" s="40"/>
      <c r="I4" s="40"/>
      <c r="J4" s="40"/>
      <c r="K4" s="40"/>
      <c r="L4" s="40"/>
      <c r="M4" s="40"/>
      <c r="N4" s="40"/>
      <c r="O4" s="40"/>
      <c r="P4" s="40"/>
      <c r="Q4" s="40"/>
      <c r="R4" s="40"/>
      <c r="S4" s="40"/>
      <c r="T4" s="40"/>
      <c r="U4" s="40"/>
    </row>
    <row r="5" spans="1:29" ht="15.95" customHeight="1" x14ac:dyDescent="0.25"/>
    <row r="6" spans="1:29" ht="18.95" customHeight="1" x14ac:dyDescent="0.3">
      <c r="A6" s="41" t="s">
        <v>4</v>
      </c>
      <c r="B6" s="41"/>
      <c r="C6" s="41"/>
      <c r="D6" s="41"/>
      <c r="E6" s="41"/>
      <c r="F6" s="41"/>
      <c r="G6" s="41"/>
      <c r="H6" s="41"/>
      <c r="I6" s="41"/>
      <c r="J6" s="41"/>
      <c r="K6" s="41"/>
      <c r="L6" s="41"/>
      <c r="M6" s="41"/>
      <c r="N6" s="41"/>
      <c r="O6" s="41"/>
      <c r="P6" s="41"/>
      <c r="Q6" s="41"/>
      <c r="R6" s="41"/>
      <c r="S6" s="41"/>
      <c r="T6" s="41"/>
      <c r="U6" s="41"/>
    </row>
    <row r="7" spans="1:29" ht="15.95" customHeight="1" x14ac:dyDescent="0.25"/>
    <row r="8" spans="1:29" ht="15.95" customHeight="1" x14ac:dyDescent="0.25">
      <c r="A8" s="40" t="s">
        <v>5</v>
      </c>
      <c r="B8" s="40"/>
      <c r="C8" s="40"/>
      <c r="D8" s="40"/>
      <c r="E8" s="40"/>
      <c r="F8" s="40"/>
      <c r="G8" s="40"/>
      <c r="H8" s="40"/>
      <c r="I8" s="40"/>
      <c r="J8" s="40"/>
      <c r="K8" s="40"/>
      <c r="L8" s="40"/>
      <c r="M8" s="40"/>
      <c r="N8" s="40"/>
      <c r="O8" s="40"/>
      <c r="P8" s="40"/>
      <c r="Q8" s="40"/>
      <c r="R8" s="40"/>
      <c r="S8" s="40"/>
      <c r="T8" s="40"/>
      <c r="U8" s="40"/>
    </row>
    <row r="9" spans="1:29" ht="15.95" customHeight="1" x14ac:dyDescent="0.25">
      <c r="A9" s="37" t="s">
        <v>6</v>
      </c>
      <c r="B9" s="37"/>
      <c r="C9" s="37"/>
      <c r="D9" s="37"/>
      <c r="E9" s="37"/>
      <c r="F9" s="37"/>
      <c r="G9" s="37"/>
      <c r="H9" s="37"/>
      <c r="I9" s="37"/>
      <c r="J9" s="37"/>
      <c r="K9" s="37"/>
      <c r="L9" s="37"/>
      <c r="M9" s="37"/>
      <c r="N9" s="37"/>
      <c r="O9" s="37"/>
      <c r="P9" s="37"/>
      <c r="Q9" s="37"/>
      <c r="R9" s="37"/>
      <c r="S9" s="37"/>
      <c r="T9" s="37"/>
      <c r="U9" s="37"/>
    </row>
    <row r="10" spans="1:29" ht="15.95" customHeight="1" x14ac:dyDescent="0.25"/>
    <row r="11" spans="1:29"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row>
    <row r="12" spans="1:29" ht="15.95" customHeight="1" x14ac:dyDescent="0.25">
      <c r="A12" s="37" t="s">
        <v>8</v>
      </c>
      <c r="B12" s="37"/>
      <c r="C12" s="37"/>
      <c r="D12" s="37"/>
      <c r="E12" s="37"/>
      <c r="F12" s="37"/>
      <c r="G12" s="37"/>
      <c r="H12" s="37"/>
      <c r="I12" s="37"/>
      <c r="J12" s="37"/>
      <c r="K12" s="37"/>
      <c r="L12" s="37"/>
      <c r="M12" s="37"/>
      <c r="N12" s="37"/>
      <c r="O12" s="37"/>
      <c r="P12" s="37"/>
      <c r="Q12" s="37"/>
      <c r="R12" s="37"/>
      <c r="S12" s="37"/>
      <c r="T12" s="37"/>
      <c r="U12" s="37"/>
    </row>
    <row r="13" spans="1:29" ht="15.95" customHeight="1" x14ac:dyDescent="0.25"/>
    <row r="14" spans="1:29" ht="15.95" customHeight="1" x14ac:dyDescent="0.25">
      <c r="A14" s="36" t="s">
        <v>9</v>
      </c>
      <c r="B14" s="36"/>
      <c r="C14" s="36"/>
      <c r="D14" s="36"/>
      <c r="E14" s="36"/>
      <c r="F14" s="36"/>
      <c r="G14" s="36"/>
      <c r="H14" s="36"/>
      <c r="I14" s="36"/>
      <c r="J14" s="36"/>
      <c r="K14" s="36"/>
      <c r="L14" s="36"/>
      <c r="M14" s="36"/>
      <c r="N14" s="36"/>
      <c r="O14" s="36"/>
      <c r="P14" s="36"/>
      <c r="Q14" s="36"/>
      <c r="R14" s="36"/>
      <c r="S14" s="36"/>
      <c r="T14" s="36"/>
      <c r="U14" s="36"/>
    </row>
    <row r="15" spans="1:29" ht="15.95" customHeight="1" x14ac:dyDescent="0.25">
      <c r="A15" s="37" t="s">
        <v>10</v>
      </c>
      <c r="B15" s="37"/>
      <c r="C15" s="37"/>
      <c r="D15" s="37"/>
      <c r="E15" s="37"/>
      <c r="F15" s="37"/>
      <c r="G15" s="37"/>
      <c r="H15" s="37"/>
      <c r="I15" s="37"/>
      <c r="J15" s="37"/>
      <c r="K15" s="37"/>
      <c r="L15" s="37"/>
      <c r="M15" s="37"/>
      <c r="N15" s="37"/>
      <c r="O15" s="37"/>
      <c r="P15" s="37"/>
      <c r="Q15" s="37"/>
      <c r="R15" s="37"/>
      <c r="S15" s="37"/>
      <c r="T15" s="37"/>
      <c r="U15" s="37"/>
    </row>
    <row r="16" spans="1:29" ht="15.95" customHeight="1" x14ac:dyDescent="0.25"/>
    <row r="17" spans="1:29" ht="15.95" customHeight="1" x14ac:dyDescent="0.25"/>
    <row r="18" spans="1:29" ht="18.95" customHeight="1" x14ac:dyDescent="0.3">
      <c r="A18" s="45" t="s">
        <v>394</v>
      </c>
      <c r="B18" s="45"/>
      <c r="C18" s="45"/>
      <c r="D18" s="45"/>
      <c r="E18" s="45"/>
      <c r="F18" s="45"/>
      <c r="G18" s="45"/>
      <c r="H18" s="45"/>
      <c r="I18" s="45"/>
      <c r="J18" s="45"/>
      <c r="K18" s="45"/>
      <c r="L18" s="45"/>
      <c r="M18" s="45"/>
      <c r="N18" s="45"/>
      <c r="O18" s="45"/>
      <c r="P18" s="45"/>
      <c r="Q18" s="45"/>
      <c r="R18" s="45"/>
      <c r="S18" s="45"/>
      <c r="T18" s="45"/>
      <c r="U18" s="45"/>
    </row>
    <row r="19" spans="1:29" ht="11.1" customHeight="1" x14ac:dyDescent="0.25"/>
    <row r="20" spans="1:29" ht="15" customHeight="1" x14ac:dyDescent="0.25">
      <c r="A20" s="75" t="s">
        <v>395</v>
      </c>
      <c r="B20" s="75" t="s">
        <v>396</v>
      </c>
      <c r="C20" s="75" t="s">
        <v>397</v>
      </c>
      <c r="D20" s="75"/>
      <c r="E20" s="75" t="s">
        <v>398</v>
      </c>
      <c r="F20" s="75"/>
      <c r="G20" s="75" t="s">
        <v>399</v>
      </c>
      <c r="H20" s="74" t="s">
        <v>400</v>
      </c>
      <c r="I20" s="74"/>
      <c r="J20" s="74"/>
      <c r="K20" s="74"/>
      <c r="L20" s="74" t="s">
        <v>401</v>
      </c>
      <c r="M20" s="74"/>
      <c r="N20" s="74"/>
      <c r="O20" s="74"/>
      <c r="P20" s="74" t="s">
        <v>402</v>
      </c>
      <c r="Q20" s="74"/>
      <c r="R20" s="74"/>
      <c r="S20" s="74"/>
      <c r="T20" s="74" t="s">
        <v>403</v>
      </c>
      <c r="U20" s="74"/>
      <c r="V20" s="74"/>
      <c r="W20" s="74"/>
      <c r="X20" s="74" t="s">
        <v>404</v>
      </c>
      <c r="Y20" s="74"/>
      <c r="Z20" s="74"/>
      <c r="AA20" s="74"/>
      <c r="AB20" s="75" t="s">
        <v>405</v>
      </c>
      <c r="AC20" s="75"/>
    </row>
    <row r="21" spans="1:29" ht="15" customHeight="1" x14ac:dyDescent="0.25">
      <c r="A21" s="78"/>
      <c r="B21" s="78"/>
      <c r="C21" s="76"/>
      <c r="D21" s="77"/>
      <c r="E21" s="76"/>
      <c r="F21" s="77"/>
      <c r="G21" s="78"/>
      <c r="H21" s="74" t="s">
        <v>322</v>
      </c>
      <c r="I21" s="74"/>
      <c r="J21" s="74" t="s">
        <v>323</v>
      </c>
      <c r="K21" s="74"/>
      <c r="L21" s="74" t="s">
        <v>322</v>
      </c>
      <c r="M21" s="74"/>
      <c r="N21" s="74" t="s">
        <v>323</v>
      </c>
      <c r="O21" s="74"/>
      <c r="P21" s="74" t="s">
        <v>322</v>
      </c>
      <c r="Q21" s="74"/>
      <c r="R21" s="74" t="s">
        <v>323</v>
      </c>
      <c r="S21" s="74"/>
      <c r="T21" s="74" t="s">
        <v>322</v>
      </c>
      <c r="U21" s="74"/>
      <c r="V21" s="74" t="s">
        <v>323</v>
      </c>
      <c r="W21" s="74"/>
      <c r="X21" s="74" t="s">
        <v>322</v>
      </c>
      <c r="Y21" s="74"/>
      <c r="Z21" s="74" t="s">
        <v>323</v>
      </c>
      <c r="AA21" s="74"/>
      <c r="AB21" s="76"/>
      <c r="AC21" s="77"/>
    </row>
    <row r="22" spans="1:29" ht="29.1" customHeight="1" x14ac:dyDescent="0.25">
      <c r="A22" s="79"/>
      <c r="B22" s="79"/>
      <c r="C22" s="26" t="s">
        <v>322</v>
      </c>
      <c r="D22" s="26" t="s">
        <v>323</v>
      </c>
      <c r="E22" s="26" t="s">
        <v>406</v>
      </c>
      <c r="F22" s="26" t="s">
        <v>407</v>
      </c>
      <c r="G22" s="79"/>
      <c r="H22" s="26" t="s">
        <v>408</v>
      </c>
      <c r="I22" s="26" t="s">
        <v>409</v>
      </c>
      <c r="J22" s="26" t="s">
        <v>408</v>
      </c>
      <c r="K22" s="26" t="s">
        <v>409</v>
      </c>
      <c r="L22" s="26" t="s">
        <v>408</v>
      </c>
      <c r="M22" s="26" t="s">
        <v>409</v>
      </c>
      <c r="N22" s="26" t="s">
        <v>408</v>
      </c>
      <c r="O22" s="26" t="s">
        <v>409</v>
      </c>
      <c r="P22" s="26" t="s">
        <v>408</v>
      </c>
      <c r="Q22" s="26" t="s">
        <v>409</v>
      </c>
      <c r="R22" s="26" t="s">
        <v>408</v>
      </c>
      <c r="S22" s="26" t="s">
        <v>409</v>
      </c>
      <c r="T22" s="26" t="s">
        <v>408</v>
      </c>
      <c r="U22" s="26" t="s">
        <v>409</v>
      </c>
      <c r="V22" s="26" t="s">
        <v>408</v>
      </c>
      <c r="W22" s="26" t="s">
        <v>409</v>
      </c>
      <c r="X22" s="26" t="s">
        <v>408</v>
      </c>
      <c r="Y22" s="26" t="s">
        <v>409</v>
      </c>
      <c r="Z22" s="26" t="s">
        <v>408</v>
      </c>
      <c r="AA22" s="26" t="s">
        <v>409</v>
      </c>
      <c r="AB22" s="26" t="s">
        <v>322</v>
      </c>
      <c r="AC22" s="26" t="s">
        <v>323</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410</v>
      </c>
      <c r="C24" s="28" t="s">
        <v>411</v>
      </c>
      <c r="D24" s="28" t="s">
        <v>412</v>
      </c>
      <c r="E24" s="28" t="s">
        <v>411</v>
      </c>
      <c r="F24" s="28" t="s">
        <v>412</v>
      </c>
      <c r="G24" s="28" t="s">
        <v>327</v>
      </c>
      <c r="H24" s="28" t="s">
        <v>327</v>
      </c>
      <c r="I24" s="28" t="s">
        <v>61</v>
      </c>
      <c r="J24" s="28" t="s">
        <v>327</v>
      </c>
      <c r="K24" s="28" t="s">
        <v>61</v>
      </c>
      <c r="L24" s="28" t="s">
        <v>327</v>
      </c>
      <c r="M24" s="28" t="s">
        <v>61</v>
      </c>
      <c r="N24" s="28" t="s">
        <v>327</v>
      </c>
      <c r="O24" s="28" t="s">
        <v>61</v>
      </c>
      <c r="P24" s="28" t="s">
        <v>413</v>
      </c>
      <c r="Q24" s="28" t="s">
        <v>24</v>
      </c>
      <c r="R24" s="28" t="s">
        <v>414</v>
      </c>
      <c r="S24" s="28" t="s">
        <v>24</v>
      </c>
      <c r="T24" s="28" t="s">
        <v>415</v>
      </c>
      <c r="U24" s="28" t="s">
        <v>24</v>
      </c>
      <c r="V24" s="28" t="s">
        <v>61</v>
      </c>
      <c r="W24" s="28" t="s">
        <v>61</v>
      </c>
      <c r="X24" s="28" t="s">
        <v>416</v>
      </c>
      <c r="Y24" s="28" t="s">
        <v>24</v>
      </c>
      <c r="Z24" s="28" t="s">
        <v>61</v>
      </c>
      <c r="AA24" s="28" t="s">
        <v>61</v>
      </c>
      <c r="AB24" s="28" t="s">
        <v>413</v>
      </c>
      <c r="AC24" s="28" t="s">
        <v>412</v>
      </c>
    </row>
    <row r="25" spans="1:29" ht="15" customHeight="1" x14ac:dyDescent="0.25">
      <c r="A25" s="28" t="s">
        <v>417</v>
      </c>
      <c r="B25" s="31" t="s">
        <v>418</v>
      </c>
      <c r="C25" s="26" t="s">
        <v>327</v>
      </c>
      <c r="D25" s="26" t="s">
        <v>327</v>
      </c>
      <c r="E25" s="26" t="s">
        <v>327</v>
      </c>
      <c r="F25" s="26" t="s">
        <v>327</v>
      </c>
      <c r="G25" s="26" t="s">
        <v>327</v>
      </c>
      <c r="H25" s="26" t="s">
        <v>327</v>
      </c>
      <c r="I25" s="26" t="s">
        <v>61</v>
      </c>
      <c r="J25" s="26" t="s">
        <v>327</v>
      </c>
      <c r="K25" s="26" t="s">
        <v>61</v>
      </c>
      <c r="L25" s="26" t="s">
        <v>327</v>
      </c>
      <c r="M25" s="26" t="s">
        <v>61</v>
      </c>
      <c r="N25" s="26" t="s">
        <v>327</v>
      </c>
      <c r="O25" s="26" t="s">
        <v>61</v>
      </c>
      <c r="P25" s="26" t="s">
        <v>327</v>
      </c>
      <c r="Q25" s="26" t="s">
        <v>61</v>
      </c>
      <c r="R25" s="26" t="s">
        <v>327</v>
      </c>
      <c r="S25" s="26" t="s">
        <v>61</v>
      </c>
      <c r="T25" s="26" t="s">
        <v>327</v>
      </c>
      <c r="U25" s="26" t="s">
        <v>61</v>
      </c>
      <c r="V25" s="26" t="s">
        <v>61</v>
      </c>
      <c r="W25" s="26" t="s">
        <v>61</v>
      </c>
      <c r="X25" s="26" t="s">
        <v>327</v>
      </c>
      <c r="Y25" s="26" t="s">
        <v>61</v>
      </c>
      <c r="Z25" s="26" t="s">
        <v>61</v>
      </c>
      <c r="AA25" s="26" t="s">
        <v>61</v>
      </c>
      <c r="AB25" s="26" t="s">
        <v>327</v>
      </c>
      <c r="AC25" s="26" t="s">
        <v>327</v>
      </c>
    </row>
    <row r="26" spans="1:29" ht="29.1" customHeight="1" x14ac:dyDescent="0.25">
      <c r="A26" s="28" t="s">
        <v>419</v>
      </c>
      <c r="B26" s="31" t="s">
        <v>420</v>
      </c>
      <c r="C26" s="26" t="s">
        <v>327</v>
      </c>
      <c r="D26" s="26" t="s">
        <v>327</v>
      </c>
      <c r="E26" s="26" t="s">
        <v>327</v>
      </c>
      <c r="F26" s="26" t="s">
        <v>327</v>
      </c>
      <c r="G26" s="26" t="s">
        <v>327</v>
      </c>
      <c r="H26" s="26" t="s">
        <v>327</v>
      </c>
      <c r="I26" s="26" t="s">
        <v>61</v>
      </c>
      <c r="J26" s="26" t="s">
        <v>327</v>
      </c>
      <c r="K26" s="26" t="s">
        <v>61</v>
      </c>
      <c r="L26" s="26" t="s">
        <v>327</v>
      </c>
      <c r="M26" s="26" t="s">
        <v>61</v>
      </c>
      <c r="N26" s="26" t="s">
        <v>327</v>
      </c>
      <c r="O26" s="26" t="s">
        <v>61</v>
      </c>
      <c r="P26" s="26" t="s">
        <v>327</v>
      </c>
      <c r="Q26" s="26" t="s">
        <v>61</v>
      </c>
      <c r="R26" s="26" t="s">
        <v>327</v>
      </c>
      <c r="S26" s="26" t="s">
        <v>61</v>
      </c>
      <c r="T26" s="26" t="s">
        <v>327</v>
      </c>
      <c r="U26" s="26" t="s">
        <v>61</v>
      </c>
      <c r="V26" s="26" t="s">
        <v>61</v>
      </c>
      <c r="W26" s="26" t="s">
        <v>61</v>
      </c>
      <c r="X26" s="26" t="s">
        <v>327</v>
      </c>
      <c r="Y26" s="26" t="s">
        <v>61</v>
      </c>
      <c r="Z26" s="26" t="s">
        <v>61</v>
      </c>
      <c r="AA26" s="26" t="s">
        <v>61</v>
      </c>
      <c r="AB26" s="26" t="s">
        <v>327</v>
      </c>
      <c r="AC26" s="26" t="s">
        <v>327</v>
      </c>
    </row>
    <row r="27" spans="1:29" ht="44.1" customHeight="1" x14ac:dyDescent="0.25">
      <c r="A27" s="28" t="s">
        <v>421</v>
      </c>
      <c r="B27" s="31" t="s">
        <v>422</v>
      </c>
      <c r="C27" s="26" t="s">
        <v>411</v>
      </c>
      <c r="D27" s="26" t="s">
        <v>412</v>
      </c>
      <c r="E27" s="26" t="s">
        <v>411</v>
      </c>
      <c r="F27" s="26" t="s">
        <v>412</v>
      </c>
      <c r="G27" s="26" t="s">
        <v>327</v>
      </c>
      <c r="H27" s="26" t="s">
        <v>327</v>
      </c>
      <c r="I27" s="26" t="s">
        <v>61</v>
      </c>
      <c r="J27" s="26" t="s">
        <v>327</v>
      </c>
      <c r="K27" s="26" t="s">
        <v>61</v>
      </c>
      <c r="L27" s="26" t="s">
        <v>327</v>
      </c>
      <c r="M27" s="26" t="s">
        <v>61</v>
      </c>
      <c r="N27" s="26" t="s">
        <v>327</v>
      </c>
      <c r="O27" s="26" t="s">
        <v>61</v>
      </c>
      <c r="P27" s="26" t="s">
        <v>413</v>
      </c>
      <c r="Q27" s="26" t="s">
        <v>24</v>
      </c>
      <c r="R27" s="26" t="s">
        <v>414</v>
      </c>
      <c r="S27" s="26" t="s">
        <v>24</v>
      </c>
      <c r="T27" s="26" t="s">
        <v>415</v>
      </c>
      <c r="U27" s="26" t="s">
        <v>24</v>
      </c>
      <c r="V27" s="26" t="s">
        <v>61</v>
      </c>
      <c r="W27" s="26" t="s">
        <v>61</v>
      </c>
      <c r="X27" s="26" t="s">
        <v>416</v>
      </c>
      <c r="Y27" s="26" t="s">
        <v>24</v>
      </c>
      <c r="Z27" s="26" t="s">
        <v>61</v>
      </c>
      <c r="AA27" s="26" t="s">
        <v>61</v>
      </c>
      <c r="AB27" s="26" t="s">
        <v>413</v>
      </c>
      <c r="AC27" s="26" t="s">
        <v>412</v>
      </c>
    </row>
    <row r="28" spans="1:29" ht="15" customHeight="1" x14ac:dyDescent="0.25">
      <c r="A28" s="28" t="s">
        <v>423</v>
      </c>
      <c r="B28" s="31" t="s">
        <v>424</v>
      </c>
      <c r="C28" s="26" t="s">
        <v>327</v>
      </c>
      <c r="D28" s="26" t="s">
        <v>327</v>
      </c>
      <c r="E28" s="26" t="s">
        <v>327</v>
      </c>
      <c r="F28" s="26" t="s">
        <v>327</v>
      </c>
      <c r="G28" s="26" t="s">
        <v>327</v>
      </c>
      <c r="H28" s="26" t="s">
        <v>327</v>
      </c>
      <c r="I28" s="26" t="s">
        <v>61</v>
      </c>
      <c r="J28" s="26" t="s">
        <v>327</v>
      </c>
      <c r="K28" s="26" t="s">
        <v>61</v>
      </c>
      <c r="L28" s="26" t="s">
        <v>327</v>
      </c>
      <c r="M28" s="26" t="s">
        <v>61</v>
      </c>
      <c r="N28" s="26" t="s">
        <v>327</v>
      </c>
      <c r="O28" s="26" t="s">
        <v>61</v>
      </c>
      <c r="P28" s="26" t="s">
        <v>327</v>
      </c>
      <c r="Q28" s="26" t="s">
        <v>61</v>
      </c>
      <c r="R28" s="26" t="s">
        <v>327</v>
      </c>
      <c r="S28" s="26" t="s">
        <v>61</v>
      </c>
      <c r="T28" s="26" t="s">
        <v>327</v>
      </c>
      <c r="U28" s="26" t="s">
        <v>61</v>
      </c>
      <c r="V28" s="26" t="s">
        <v>61</v>
      </c>
      <c r="W28" s="26" t="s">
        <v>61</v>
      </c>
      <c r="X28" s="26" t="s">
        <v>327</v>
      </c>
      <c r="Y28" s="26" t="s">
        <v>61</v>
      </c>
      <c r="Z28" s="26" t="s">
        <v>61</v>
      </c>
      <c r="AA28" s="26" t="s">
        <v>61</v>
      </c>
      <c r="AB28" s="26" t="s">
        <v>327</v>
      </c>
      <c r="AC28" s="26" t="s">
        <v>327</v>
      </c>
    </row>
    <row r="29" spans="1:29" ht="15" customHeight="1" x14ac:dyDescent="0.25">
      <c r="A29" s="28" t="s">
        <v>425</v>
      </c>
      <c r="B29" s="31" t="s">
        <v>426</v>
      </c>
      <c r="C29" s="26" t="s">
        <v>327</v>
      </c>
      <c r="D29" s="26" t="s">
        <v>327</v>
      </c>
      <c r="E29" s="26" t="s">
        <v>327</v>
      </c>
      <c r="F29" s="26" t="s">
        <v>327</v>
      </c>
      <c r="G29" s="26" t="s">
        <v>327</v>
      </c>
      <c r="H29" s="26" t="s">
        <v>327</v>
      </c>
      <c r="I29" s="26" t="s">
        <v>61</v>
      </c>
      <c r="J29" s="26" t="s">
        <v>327</v>
      </c>
      <c r="K29" s="26" t="s">
        <v>61</v>
      </c>
      <c r="L29" s="26" t="s">
        <v>327</v>
      </c>
      <c r="M29" s="26" t="s">
        <v>61</v>
      </c>
      <c r="N29" s="26" t="s">
        <v>327</v>
      </c>
      <c r="O29" s="26" t="s">
        <v>61</v>
      </c>
      <c r="P29" s="26" t="s">
        <v>327</v>
      </c>
      <c r="Q29" s="26" t="s">
        <v>61</v>
      </c>
      <c r="R29" s="26" t="s">
        <v>327</v>
      </c>
      <c r="S29" s="26" t="s">
        <v>61</v>
      </c>
      <c r="T29" s="26" t="s">
        <v>327</v>
      </c>
      <c r="U29" s="26" t="s">
        <v>61</v>
      </c>
      <c r="V29" s="26" t="s">
        <v>61</v>
      </c>
      <c r="W29" s="26" t="s">
        <v>61</v>
      </c>
      <c r="X29" s="26" t="s">
        <v>327</v>
      </c>
      <c r="Y29" s="26" t="s">
        <v>61</v>
      </c>
      <c r="Z29" s="26" t="s">
        <v>61</v>
      </c>
      <c r="AA29" s="26" t="s">
        <v>61</v>
      </c>
      <c r="AB29" s="26" t="s">
        <v>327</v>
      </c>
      <c r="AC29" s="26" t="s">
        <v>327</v>
      </c>
    </row>
    <row r="30" spans="1:29" s="30" customFormat="1" ht="57.95" customHeight="1" x14ac:dyDescent="0.2">
      <c r="A30" s="28" t="s">
        <v>16</v>
      </c>
      <c r="B30" s="29" t="s">
        <v>427</v>
      </c>
      <c r="C30" s="28" t="s">
        <v>428</v>
      </c>
      <c r="D30" s="28" t="s">
        <v>429</v>
      </c>
      <c r="E30" s="28" t="s">
        <v>428</v>
      </c>
      <c r="F30" s="28" t="s">
        <v>429</v>
      </c>
      <c r="G30" s="28" t="s">
        <v>327</v>
      </c>
      <c r="H30" s="28" t="s">
        <v>327</v>
      </c>
      <c r="I30" s="28" t="s">
        <v>61</v>
      </c>
      <c r="J30" s="28" t="s">
        <v>327</v>
      </c>
      <c r="K30" s="28" t="s">
        <v>61</v>
      </c>
      <c r="L30" s="28" t="s">
        <v>327</v>
      </c>
      <c r="M30" s="28" t="s">
        <v>61</v>
      </c>
      <c r="N30" s="28" t="s">
        <v>327</v>
      </c>
      <c r="O30" s="28" t="s">
        <v>61</v>
      </c>
      <c r="P30" s="28" t="s">
        <v>430</v>
      </c>
      <c r="Q30" s="28" t="s">
        <v>24</v>
      </c>
      <c r="R30" s="28" t="s">
        <v>431</v>
      </c>
      <c r="S30" s="28" t="s">
        <v>24</v>
      </c>
      <c r="T30" s="28" t="s">
        <v>432</v>
      </c>
      <c r="U30" s="28" t="s">
        <v>24</v>
      </c>
      <c r="V30" s="28" t="s">
        <v>61</v>
      </c>
      <c r="W30" s="28" t="s">
        <v>61</v>
      </c>
      <c r="X30" s="28" t="s">
        <v>433</v>
      </c>
      <c r="Y30" s="28" t="s">
        <v>24</v>
      </c>
      <c r="Z30" s="28" t="s">
        <v>61</v>
      </c>
      <c r="AA30" s="28" t="s">
        <v>61</v>
      </c>
      <c r="AB30" s="28" t="s">
        <v>430</v>
      </c>
      <c r="AC30" s="28" t="s">
        <v>429</v>
      </c>
    </row>
    <row r="31" spans="1:29" ht="15" customHeight="1" x14ac:dyDescent="0.25">
      <c r="A31" s="28" t="s">
        <v>434</v>
      </c>
      <c r="B31" s="31" t="s">
        <v>435</v>
      </c>
      <c r="C31" s="26" t="s">
        <v>436</v>
      </c>
      <c r="D31" s="26" t="s">
        <v>437</v>
      </c>
      <c r="E31" s="26" t="s">
        <v>436</v>
      </c>
      <c r="F31" s="26" t="s">
        <v>437</v>
      </c>
      <c r="G31" s="26" t="s">
        <v>327</v>
      </c>
      <c r="H31" s="26" t="s">
        <v>327</v>
      </c>
      <c r="I31" s="26" t="s">
        <v>61</v>
      </c>
      <c r="J31" s="26" t="s">
        <v>327</v>
      </c>
      <c r="K31" s="26" t="s">
        <v>61</v>
      </c>
      <c r="L31" s="26" t="s">
        <v>327</v>
      </c>
      <c r="M31" s="26" t="s">
        <v>61</v>
      </c>
      <c r="N31" s="26" t="s">
        <v>327</v>
      </c>
      <c r="O31" s="26" t="s">
        <v>61</v>
      </c>
      <c r="P31" s="26" t="s">
        <v>438</v>
      </c>
      <c r="Q31" s="26" t="s">
        <v>24</v>
      </c>
      <c r="R31" s="26" t="s">
        <v>439</v>
      </c>
      <c r="S31" s="26" t="s">
        <v>24</v>
      </c>
      <c r="T31" s="26" t="s">
        <v>440</v>
      </c>
      <c r="U31" s="26" t="s">
        <v>24</v>
      </c>
      <c r="V31" s="26" t="s">
        <v>61</v>
      </c>
      <c r="W31" s="26" t="s">
        <v>61</v>
      </c>
      <c r="X31" s="26" t="s">
        <v>441</v>
      </c>
      <c r="Y31" s="26" t="s">
        <v>24</v>
      </c>
      <c r="Z31" s="26" t="s">
        <v>61</v>
      </c>
      <c r="AA31" s="26" t="s">
        <v>61</v>
      </c>
      <c r="AB31" s="26" t="s">
        <v>438</v>
      </c>
      <c r="AC31" s="26" t="s">
        <v>437</v>
      </c>
    </row>
    <row r="32" spans="1:29" ht="29.1" customHeight="1" x14ac:dyDescent="0.25">
      <c r="A32" s="28" t="s">
        <v>442</v>
      </c>
      <c r="B32" s="31" t="s">
        <v>443</v>
      </c>
      <c r="C32" s="26" t="s">
        <v>444</v>
      </c>
      <c r="D32" s="26" t="s">
        <v>445</v>
      </c>
      <c r="E32" s="26" t="s">
        <v>444</v>
      </c>
      <c r="F32" s="26" t="s">
        <v>445</v>
      </c>
      <c r="G32" s="26" t="s">
        <v>327</v>
      </c>
      <c r="H32" s="26" t="s">
        <v>327</v>
      </c>
      <c r="I32" s="26" t="s">
        <v>61</v>
      </c>
      <c r="J32" s="26" t="s">
        <v>327</v>
      </c>
      <c r="K32" s="26" t="s">
        <v>61</v>
      </c>
      <c r="L32" s="26" t="s">
        <v>327</v>
      </c>
      <c r="M32" s="26" t="s">
        <v>61</v>
      </c>
      <c r="N32" s="26" t="s">
        <v>327</v>
      </c>
      <c r="O32" s="26" t="s">
        <v>61</v>
      </c>
      <c r="P32" s="26" t="s">
        <v>446</v>
      </c>
      <c r="Q32" s="26" t="s">
        <v>24</v>
      </c>
      <c r="R32" s="26" t="s">
        <v>447</v>
      </c>
      <c r="S32" s="26" t="s">
        <v>24</v>
      </c>
      <c r="T32" s="26" t="s">
        <v>448</v>
      </c>
      <c r="U32" s="26" t="s">
        <v>24</v>
      </c>
      <c r="V32" s="26" t="s">
        <v>61</v>
      </c>
      <c r="W32" s="26" t="s">
        <v>61</v>
      </c>
      <c r="X32" s="26" t="s">
        <v>449</v>
      </c>
      <c r="Y32" s="26" t="s">
        <v>24</v>
      </c>
      <c r="Z32" s="26" t="s">
        <v>61</v>
      </c>
      <c r="AA32" s="26" t="s">
        <v>61</v>
      </c>
      <c r="AB32" s="26" t="s">
        <v>446</v>
      </c>
      <c r="AC32" s="26" t="s">
        <v>445</v>
      </c>
    </row>
    <row r="33" spans="1:29" ht="15" customHeight="1" x14ac:dyDescent="0.25">
      <c r="A33" s="28" t="s">
        <v>450</v>
      </c>
      <c r="B33" s="31" t="s">
        <v>451</v>
      </c>
      <c r="C33" s="26" t="s">
        <v>452</v>
      </c>
      <c r="D33" s="26" t="s">
        <v>453</v>
      </c>
      <c r="E33" s="26" t="s">
        <v>452</v>
      </c>
      <c r="F33" s="26" t="s">
        <v>453</v>
      </c>
      <c r="G33" s="26" t="s">
        <v>327</v>
      </c>
      <c r="H33" s="26" t="s">
        <v>327</v>
      </c>
      <c r="I33" s="26" t="s">
        <v>61</v>
      </c>
      <c r="J33" s="26" t="s">
        <v>327</v>
      </c>
      <c r="K33" s="26" t="s">
        <v>61</v>
      </c>
      <c r="L33" s="26" t="s">
        <v>327</v>
      </c>
      <c r="M33" s="26" t="s">
        <v>61</v>
      </c>
      <c r="N33" s="26" t="s">
        <v>327</v>
      </c>
      <c r="O33" s="26" t="s">
        <v>61</v>
      </c>
      <c r="P33" s="26" t="s">
        <v>454</v>
      </c>
      <c r="Q33" s="26" t="s">
        <v>24</v>
      </c>
      <c r="R33" s="26" t="s">
        <v>455</v>
      </c>
      <c r="S33" s="26" t="s">
        <v>24</v>
      </c>
      <c r="T33" s="26" t="s">
        <v>456</v>
      </c>
      <c r="U33" s="26" t="s">
        <v>24</v>
      </c>
      <c r="V33" s="26" t="s">
        <v>61</v>
      </c>
      <c r="W33" s="26" t="s">
        <v>61</v>
      </c>
      <c r="X33" s="26" t="s">
        <v>457</v>
      </c>
      <c r="Y33" s="26" t="s">
        <v>24</v>
      </c>
      <c r="Z33" s="26" t="s">
        <v>61</v>
      </c>
      <c r="AA33" s="26" t="s">
        <v>61</v>
      </c>
      <c r="AB33" s="26" t="s">
        <v>454</v>
      </c>
      <c r="AC33" s="26" t="s">
        <v>453</v>
      </c>
    </row>
    <row r="34" spans="1:29" ht="15" customHeight="1" x14ac:dyDescent="0.25">
      <c r="A34" s="28" t="s">
        <v>458</v>
      </c>
      <c r="B34" s="31" t="s">
        <v>459</v>
      </c>
      <c r="C34" s="26" t="s">
        <v>460</v>
      </c>
      <c r="D34" s="26" t="s">
        <v>461</v>
      </c>
      <c r="E34" s="26" t="s">
        <v>460</v>
      </c>
      <c r="F34" s="26" t="s">
        <v>461</v>
      </c>
      <c r="G34" s="26" t="s">
        <v>327</v>
      </c>
      <c r="H34" s="26" t="s">
        <v>327</v>
      </c>
      <c r="I34" s="26" t="s">
        <v>61</v>
      </c>
      <c r="J34" s="26" t="s">
        <v>327</v>
      </c>
      <c r="K34" s="26" t="s">
        <v>61</v>
      </c>
      <c r="L34" s="26" t="s">
        <v>327</v>
      </c>
      <c r="M34" s="26" t="s">
        <v>61</v>
      </c>
      <c r="N34" s="26" t="s">
        <v>327</v>
      </c>
      <c r="O34" s="26" t="s">
        <v>61</v>
      </c>
      <c r="P34" s="26" t="s">
        <v>462</v>
      </c>
      <c r="Q34" s="26" t="s">
        <v>24</v>
      </c>
      <c r="R34" s="26" t="s">
        <v>463</v>
      </c>
      <c r="S34" s="26" t="s">
        <v>24</v>
      </c>
      <c r="T34" s="26" t="s">
        <v>464</v>
      </c>
      <c r="U34" s="26" t="s">
        <v>24</v>
      </c>
      <c r="V34" s="26" t="s">
        <v>61</v>
      </c>
      <c r="W34" s="26" t="s">
        <v>61</v>
      </c>
      <c r="X34" s="26" t="s">
        <v>465</v>
      </c>
      <c r="Y34" s="26" t="s">
        <v>24</v>
      </c>
      <c r="Z34" s="26" t="s">
        <v>61</v>
      </c>
      <c r="AA34" s="26" t="s">
        <v>61</v>
      </c>
      <c r="AB34" s="26" t="s">
        <v>462</v>
      </c>
      <c r="AC34" s="26" t="s">
        <v>461</v>
      </c>
    </row>
    <row r="35" spans="1:29" s="30" customFormat="1" ht="29.1" customHeight="1" x14ac:dyDescent="0.2">
      <c r="A35" s="28" t="s">
        <v>17</v>
      </c>
      <c r="B35" s="29" t="s">
        <v>466</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467</v>
      </c>
      <c r="B36" s="31" t="s">
        <v>468</v>
      </c>
      <c r="C36" s="26" t="s">
        <v>327</v>
      </c>
      <c r="D36" s="26" t="s">
        <v>327</v>
      </c>
      <c r="E36" s="26" t="s">
        <v>327</v>
      </c>
      <c r="F36" s="26" t="s">
        <v>327</v>
      </c>
      <c r="G36" s="26" t="s">
        <v>327</v>
      </c>
      <c r="H36" s="26" t="s">
        <v>327</v>
      </c>
      <c r="I36" s="26" t="s">
        <v>61</v>
      </c>
      <c r="J36" s="26" t="s">
        <v>327</v>
      </c>
      <c r="K36" s="26" t="s">
        <v>61</v>
      </c>
      <c r="L36" s="26" t="s">
        <v>327</v>
      </c>
      <c r="M36" s="26" t="s">
        <v>61</v>
      </c>
      <c r="N36" s="26" t="s">
        <v>327</v>
      </c>
      <c r="O36" s="26" t="s">
        <v>61</v>
      </c>
      <c r="P36" s="26" t="s">
        <v>327</v>
      </c>
      <c r="Q36" s="26" t="s">
        <v>61</v>
      </c>
      <c r="R36" s="26" t="s">
        <v>327</v>
      </c>
      <c r="S36" s="26" t="s">
        <v>61</v>
      </c>
      <c r="T36" s="26" t="s">
        <v>327</v>
      </c>
      <c r="U36" s="26" t="s">
        <v>61</v>
      </c>
      <c r="V36" s="26" t="s">
        <v>61</v>
      </c>
      <c r="W36" s="26" t="s">
        <v>61</v>
      </c>
      <c r="X36" s="26" t="s">
        <v>327</v>
      </c>
      <c r="Y36" s="26" t="s">
        <v>61</v>
      </c>
      <c r="Z36" s="26" t="s">
        <v>61</v>
      </c>
      <c r="AA36" s="26" t="s">
        <v>61</v>
      </c>
      <c r="AB36" s="26" t="s">
        <v>327</v>
      </c>
      <c r="AC36" s="26" t="s">
        <v>327</v>
      </c>
    </row>
    <row r="37" spans="1:29" s="9" customFormat="1" ht="29.1" customHeight="1" x14ac:dyDescent="0.25">
      <c r="A37" s="28" t="s">
        <v>469</v>
      </c>
      <c r="B37" s="31" t="s">
        <v>470</v>
      </c>
      <c r="C37" s="26" t="s">
        <v>327</v>
      </c>
      <c r="D37" s="26" t="s">
        <v>327</v>
      </c>
      <c r="E37" s="26" t="s">
        <v>327</v>
      </c>
      <c r="F37" s="26" t="s">
        <v>327</v>
      </c>
      <c r="G37" s="26" t="s">
        <v>327</v>
      </c>
      <c r="H37" s="26" t="s">
        <v>327</v>
      </c>
      <c r="I37" s="26" t="s">
        <v>61</v>
      </c>
      <c r="J37" s="26" t="s">
        <v>327</v>
      </c>
      <c r="K37" s="26" t="s">
        <v>61</v>
      </c>
      <c r="L37" s="26" t="s">
        <v>327</v>
      </c>
      <c r="M37" s="26" t="s">
        <v>61</v>
      </c>
      <c r="N37" s="26" t="s">
        <v>327</v>
      </c>
      <c r="O37" s="26" t="s">
        <v>61</v>
      </c>
      <c r="P37" s="26" t="s">
        <v>327</v>
      </c>
      <c r="Q37" s="26" t="s">
        <v>61</v>
      </c>
      <c r="R37" s="26" t="s">
        <v>327</v>
      </c>
      <c r="S37" s="26" t="s">
        <v>61</v>
      </c>
      <c r="T37" s="26" t="s">
        <v>327</v>
      </c>
      <c r="U37" s="26" t="s">
        <v>61</v>
      </c>
      <c r="V37" s="26" t="s">
        <v>61</v>
      </c>
      <c r="W37" s="26" t="s">
        <v>61</v>
      </c>
      <c r="X37" s="26" t="s">
        <v>327</v>
      </c>
      <c r="Y37" s="26" t="s">
        <v>61</v>
      </c>
      <c r="Z37" s="26" t="s">
        <v>61</v>
      </c>
      <c r="AA37" s="26" t="s">
        <v>61</v>
      </c>
      <c r="AB37" s="26" t="s">
        <v>327</v>
      </c>
      <c r="AC37" s="26" t="s">
        <v>327</v>
      </c>
    </row>
    <row r="38" spans="1:29" s="9" customFormat="1" ht="15" customHeight="1" x14ac:dyDescent="0.25">
      <c r="A38" s="28" t="s">
        <v>471</v>
      </c>
      <c r="B38" s="31" t="s">
        <v>472</v>
      </c>
      <c r="C38" s="26" t="s">
        <v>327</v>
      </c>
      <c r="D38" s="26" t="s">
        <v>327</v>
      </c>
      <c r="E38" s="26" t="s">
        <v>327</v>
      </c>
      <c r="F38" s="26" t="s">
        <v>327</v>
      </c>
      <c r="G38" s="26" t="s">
        <v>327</v>
      </c>
      <c r="H38" s="26" t="s">
        <v>327</v>
      </c>
      <c r="I38" s="26" t="s">
        <v>61</v>
      </c>
      <c r="J38" s="26" t="s">
        <v>327</v>
      </c>
      <c r="K38" s="26" t="s">
        <v>61</v>
      </c>
      <c r="L38" s="26" t="s">
        <v>327</v>
      </c>
      <c r="M38" s="26" t="s">
        <v>61</v>
      </c>
      <c r="N38" s="26" t="s">
        <v>327</v>
      </c>
      <c r="O38" s="26" t="s">
        <v>61</v>
      </c>
      <c r="P38" s="26" t="s">
        <v>327</v>
      </c>
      <c r="Q38" s="26" t="s">
        <v>61</v>
      </c>
      <c r="R38" s="26" t="s">
        <v>327</v>
      </c>
      <c r="S38" s="26" t="s">
        <v>61</v>
      </c>
      <c r="T38" s="26" t="s">
        <v>327</v>
      </c>
      <c r="U38" s="26" t="s">
        <v>61</v>
      </c>
      <c r="V38" s="26" t="s">
        <v>61</v>
      </c>
      <c r="W38" s="26" t="s">
        <v>61</v>
      </c>
      <c r="X38" s="26" t="s">
        <v>327</v>
      </c>
      <c r="Y38" s="26" t="s">
        <v>61</v>
      </c>
      <c r="Z38" s="26" t="s">
        <v>61</v>
      </c>
      <c r="AA38" s="26" t="s">
        <v>61</v>
      </c>
      <c r="AB38" s="26" t="s">
        <v>327</v>
      </c>
      <c r="AC38" s="26" t="s">
        <v>327</v>
      </c>
    </row>
    <row r="39" spans="1:29" s="9" customFormat="1" ht="29.1" customHeight="1" x14ac:dyDescent="0.25">
      <c r="A39" s="28" t="s">
        <v>473</v>
      </c>
      <c r="B39" s="31" t="s">
        <v>474</v>
      </c>
      <c r="C39" s="26" t="s">
        <v>327</v>
      </c>
      <c r="D39" s="26" t="s">
        <v>327</v>
      </c>
      <c r="E39" s="26" t="s">
        <v>327</v>
      </c>
      <c r="F39" s="26" t="s">
        <v>327</v>
      </c>
      <c r="G39" s="26" t="s">
        <v>327</v>
      </c>
      <c r="H39" s="26" t="s">
        <v>327</v>
      </c>
      <c r="I39" s="26" t="s">
        <v>61</v>
      </c>
      <c r="J39" s="26" t="s">
        <v>327</v>
      </c>
      <c r="K39" s="26" t="s">
        <v>61</v>
      </c>
      <c r="L39" s="26" t="s">
        <v>327</v>
      </c>
      <c r="M39" s="26" t="s">
        <v>61</v>
      </c>
      <c r="N39" s="26" t="s">
        <v>327</v>
      </c>
      <c r="O39" s="26" t="s">
        <v>61</v>
      </c>
      <c r="P39" s="26" t="s">
        <v>327</v>
      </c>
      <c r="Q39" s="26" t="s">
        <v>61</v>
      </c>
      <c r="R39" s="26" t="s">
        <v>327</v>
      </c>
      <c r="S39" s="26" t="s">
        <v>61</v>
      </c>
      <c r="T39" s="26" t="s">
        <v>327</v>
      </c>
      <c r="U39" s="26" t="s">
        <v>61</v>
      </c>
      <c r="V39" s="26" t="s">
        <v>61</v>
      </c>
      <c r="W39" s="26" t="s">
        <v>61</v>
      </c>
      <c r="X39" s="26" t="s">
        <v>327</v>
      </c>
      <c r="Y39" s="26" t="s">
        <v>61</v>
      </c>
      <c r="Z39" s="26" t="s">
        <v>61</v>
      </c>
      <c r="AA39" s="26" t="s">
        <v>61</v>
      </c>
      <c r="AB39" s="26" t="s">
        <v>327</v>
      </c>
      <c r="AC39" s="26" t="s">
        <v>327</v>
      </c>
    </row>
    <row r="40" spans="1:29" s="9" customFormat="1" ht="29.1" customHeight="1" x14ac:dyDescent="0.25">
      <c r="A40" s="28" t="s">
        <v>475</v>
      </c>
      <c r="B40" s="31" t="s">
        <v>476</v>
      </c>
      <c r="C40" s="26" t="s">
        <v>327</v>
      </c>
      <c r="D40" s="26" t="s">
        <v>327</v>
      </c>
      <c r="E40" s="26" t="s">
        <v>327</v>
      </c>
      <c r="F40" s="26" t="s">
        <v>327</v>
      </c>
      <c r="G40" s="26" t="s">
        <v>327</v>
      </c>
      <c r="H40" s="26" t="s">
        <v>327</v>
      </c>
      <c r="I40" s="26" t="s">
        <v>61</v>
      </c>
      <c r="J40" s="26" t="s">
        <v>327</v>
      </c>
      <c r="K40" s="26" t="s">
        <v>61</v>
      </c>
      <c r="L40" s="26" t="s">
        <v>327</v>
      </c>
      <c r="M40" s="26" t="s">
        <v>61</v>
      </c>
      <c r="N40" s="26" t="s">
        <v>327</v>
      </c>
      <c r="O40" s="26" t="s">
        <v>61</v>
      </c>
      <c r="P40" s="26" t="s">
        <v>327</v>
      </c>
      <c r="Q40" s="26" t="s">
        <v>61</v>
      </c>
      <c r="R40" s="26" t="s">
        <v>327</v>
      </c>
      <c r="S40" s="26" t="s">
        <v>61</v>
      </c>
      <c r="T40" s="26" t="s">
        <v>327</v>
      </c>
      <c r="U40" s="26" t="s">
        <v>61</v>
      </c>
      <c r="V40" s="26" t="s">
        <v>61</v>
      </c>
      <c r="W40" s="26" t="s">
        <v>61</v>
      </c>
      <c r="X40" s="26" t="s">
        <v>327</v>
      </c>
      <c r="Y40" s="26" t="s">
        <v>61</v>
      </c>
      <c r="Z40" s="26" t="s">
        <v>61</v>
      </c>
      <c r="AA40" s="26" t="s">
        <v>61</v>
      </c>
      <c r="AB40" s="26" t="s">
        <v>327</v>
      </c>
      <c r="AC40" s="26" t="s">
        <v>327</v>
      </c>
    </row>
    <row r="41" spans="1:29" s="9" customFormat="1" ht="15" customHeight="1" x14ac:dyDescent="0.25">
      <c r="A41" s="28" t="s">
        <v>477</v>
      </c>
      <c r="B41" s="31" t="s">
        <v>478</v>
      </c>
      <c r="C41" s="26" t="s">
        <v>327</v>
      </c>
      <c r="D41" s="26" t="s">
        <v>327</v>
      </c>
      <c r="E41" s="26" t="s">
        <v>327</v>
      </c>
      <c r="F41" s="26" t="s">
        <v>327</v>
      </c>
      <c r="G41" s="26" t="s">
        <v>327</v>
      </c>
      <c r="H41" s="26" t="s">
        <v>327</v>
      </c>
      <c r="I41" s="26" t="s">
        <v>61</v>
      </c>
      <c r="J41" s="26" t="s">
        <v>327</v>
      </c>
      <c r="K41" s="26" t="s">
        <v>61</v>
      </c>
      <c r="L41" s="26" t="s">
        <v>327</v>
      </c>
      <c r="M41" s="26" t="s">
        <v>61</v>
      </c>
      <c r="N41" s="26" t="s">
        <v>327</v>
      </c>
      <c r="O41" s="26" t="s">
        <v>61</v>
      </c>
      <c r="P41" s="26" t="s">
        <v>327</v>
      </c>
      <c r="Q41" s="26" t="s">
        <v>61</v>
      </c>
      <c r="R41" s="26" t="s">
        <v>327</v>
      </c>
      <c r="S41" s="26" t="s">
        <v>61</v>
      </c>
      <c r="T41" s="26" t="s">
        <v>327</v>
      </c>
      <c r="U41" s="26" t="s">
        <v>61</v>
      </c>
      <c r="V41" s="26" t="s">
        <v>61</v>
      </c>
      <c r="W41" s="26" t="s">
        <v>61</v>
      </c>
      <c r="X41" s="26" t="s">
        <v>327</v>
      </c>
      <c r="Y41" s="26" t="s">
        <v>61</v>
      </c>
      <c r="Z41" s="26" t="s">
        <v>61</v>
      </c>
      <c r="AA41" s="26" t="s">
        <v>61</v>
      </c>
      <c r="AB41" s="26" t="s">
        <v>327</v>
      </c>
      <c r="AC41" s="26" t="s">
        <v>327</v>
      </c>
    </row>
    <row r="42" spans="1:29" s="9" customFormat="1" ht="15" customHeight="1" x14ac:dyDescent="0.25">
      <c r="A42" s="28" t="s">
        <v>479</v>
      </c>
      <c r="B42" s="31" t="s">
        <v>480</v>
      </c>
      <c r="C42" s="26" t="s">
        <v>327</v>
      </c>
      <c r="D42" s="26" t="s">
        <v>327</v>
      </c>
      <c r="E42" s="26" t="s">
        <v>327</v>
      </c>
      <c r="F42" s="26" t="s">
        <v>327</v>
      </c>
      <c r="G42" s="26" t="s">
        <v>327</v>
      </c>
      <c r="H42" s="26" t="s">
        <v>327</v>
      </c>
      <c r="I42" s="26" t="s">
        <v>61</v>
      </c>
      <c r="J42" s="26" t="s">
        <v>327</v>
      </c>
      <c r="K42" s="26" t="s">
        <v>61</v>
      </c>
      <c r="L42" s="26" t="s">
        <v>327</v>
      </c>
      <c r="M42" s="26" t="s">
        <v>61</v>
      </c>
      <c r="N42" s="26" t="s">
        <v>327</v>
      </c>
      <c r="O42" s="26" t="s">
        <v>61</v>
      </c>
      <c r="P42" s="26" t="s">
        <v>327</v>
      </c>
      <c r="Q42" s="26" t="s">
        <v>61</v>
      </c>
      <c r="R42" s="26" t="s">
        <v>327</v>
      </c>
      <c r="S42" s="26" t="s">
        <v>61</v>
      </c>
      <c r="T42" s="26" t="s">
        <v>327</v>
      </c>
      <c r="U42" s="26" t="s">
        <v>61</v>
      </c>
      <c r="V42" s="26" t="s">
        <v>61</v>
      </c>
      <c r="W42" s="26" t="s">
        <v>61</v>
      </c>
      <c r="X42" s="26" t="s">
        <v>327</v>
      </c>
      <c r="Y42" s="26" t="s">
        <v>61</v>
      </c>
      <c r="Z42" s="26" t="s">
        <v>61</v>
      </c>
      <c r="AA42" s="26" t="s">
        <v>61</v>
      </c>
      <c r="AB42" s="26" t="s">
        <v>327</v>
      </c>
      <c r="AC42" s="26" t="s">
        <v>327</v>
      </c>
    </row>
    <row r="43" spans="1:29" s="9" customFormat="1" ht="15" customHeight="1" x14ac:dyDescent="0.25">
      <c r="A43" s="28" t="s">
        <v>481</v>
      </c>
      <c r="B43" s="31" t="s">
        <v>482</v>
      </c>
      <c r="C43" s="26" t="s">
        <v>327</v>
      </c>
      <c r="D43" s="26" t="s">
        <v>327</v>
      </c>
      <c r="E43" s="26" t="s">
        <v>327</v>
      </c>
      <c r="F43" s="26" t="s">
        <v>327</v>
      </c>
      <c r="G43" s="26" t="s">
        <v>327</v>
      </c>
      <c r="H43" s="26" t="s">
        <v>327</v>
      </c>
      <c r="I43" s="26" t="s">
        <v>61</v>
      </c>
      <c r="J43" s="26" t="s">
        <v>327</v>
      </c>
      <c r="K43" s="26" t="s">
        <v>61</v>
      </c>
      <c r="L43" s="26" t="s">
        <v>327</v>
      </c>
      <c r="M43" s="26" t="s">
        <v>61</v>
      </c>
      <c r="N43" s="26" t="s">
        <v>327</v>
      </c>
      <c r="O43" s="26" t="s">
        <v>61</v>
      </c>
      <c r="P43" s="26" t="s">
        <v>327</v>
      </c>
      <c r="Q43" s="26" t="s">
        <v>61</v>
      </c>
      <c r="R43" s="26" t="s">
        <v>327</v>
      </c>
      <c r="S43" s="26" t="s">
        <v>61</v>
      </c>
      <c r="T43" s="26" t="s">
        <v>327</v>
      </c>
      <c r="U43" s="26" t="s">
        <v>61</v>
      </c>
      <c r="V43" s="26" t="s">
        <v>61</v>
      </c>
      <c r="W43" s="26" t="s">
        <v>61</v>
      </c>
      <c r="X43" s="26" t="s">
        <v>327</v>
      </c>
      <c r="Y43" s="26" t="s">
        <v>61</v>
      </c>
      <c r="Z43" s="26" t="s">
        <v>61</v>
      </c>
      <c r="AA43" s="26" t="s">
        <v>61</v>
      </c>
      <c r="AB43" s="26" t="s">
        <v>327</v>
      </c>
      <c r="AC43" s="26" t="s">
        <v>327</v>
      </c>
    </row>
    <row r="44" spans="1:29" s="9" customFormat="1" ht="15" customHeight="1" x14ac:dyDescent="0.25">
      <c r="A44" s="28" t="s">
        <v>483</v>
      </c>
      <c r="B44" s="31" t="s">
        <v>484</v>
      </c>
      <c r="C44" s="26" t="s">
        <v>327</v>
      </c>
      <c r="D44" s="26" t="s">
        <v>327</v>
      </c>
      <c r="E44" s="26" t="s">
        <v>327</v>
      </c>
      <c r="F44" s="26" t="s">
        <v>327</v>
      </c>
      <c r="G44" s="26" t="s">
        <v>327</v>
      </c>
      <c r="H44" s="26" t="s">
        <v>327</v>
      </c>
      <c r="I44" s="26" t="s">
        <v>61</v>
      </c>
      <c r="J44" s="26" t="s">
        <v>327</v>
      </c>
      <c r="K44" s="26" t="s">
        <v>61</v>
      </c>
      <c r="L44" s="26" t="s">
        <v>327</v>
      </c>
      <c r="M44" s="26" t="s">
        <v>61</v>
      </c>
      <c r="N44" s="26" t="s">
        <v>327</v>
      </c>
      <c r="O44" s="26" t="s">
        <v>61</v>
      </c>
      <c r="P44" s="26" t="s">
        <v>327</v>
      </c>
      <c r="Q44" s="26" t="s">
        <v>61</v>
      </c>
      <c r="R44" s="26" t="s">
        <v>327</v>
      </c>
      <c r="S44" s="26" t="s">
        <v>61</v>
      </c>
      <c r="T44" s="26" t="s">
        <v>327</v>
      </c>
      <c r="U44" s="26" t="s">
        <v>61</v>
      </c>
      <c r="V44" s="26" t="s">
        <v>61</v>
      </c>
      <c r="W44" s="26" t="s">
        <v>61</v>
      </c>
      <c r="X44" s="26" t="s">
        <v>327</v>
      </c>
      <c r="Y44" s="26" t="s">
        <v>61</v>
      </c>
      <c r="Z44" s="26" t="s">
        <v>61</v>
      </c>
      <c r="AA44" s="26" t="s">
        <v>61</v>
      </c>
      <c r="AB44" s="26" t="s">
        <v>327</v>
      </c>
      <c r="AC44" s="26" t="s">
        <v>327</v>
      </c>
    </row>
    <row r="45" spans="1:29" s="9" customFormat="1" ht="15" customHeight="1" x14ac:dyDescent="0.25">
      <c r="A45" s="28" t="s">
        <v>485</v>
      </c>
      <c r="B45" s="31" t="s">
        <v>486</v>
      </c>
      <c r="C45" s="26" t="s">
        <v>327</v>
      </c>
      <c r="D45" s="26" t="s">
        <v>327</v>
      </c>
      <c r="E45" s="26" t="s">
        <v>327</v>
      </c>
      <c r="F45" s="26" t="s">
        <v>327</v>
      </c>
      <c r="G45" s="26" t="s">
        <v>327</v>
      </c>
      <c r="H45" s="26" t="s">
        <v>327</v>
      </c>
      <c r="I45" s="26" t="s">
        <v>61</v>
      </c>
      <c r="J45" s="26" t="s">
        <v>327</v>
      </c>
      <c r="K45" s="26" t="s">
        <v>61</v>
      </c>
      <c r="L45" s="26" t="s">
        <v>327</v>
      </c>
      <c r="M45" s="26" t="s">
        <v>61</v>
      </c>
      <c r="N45" s="26" t="s">
        <v>327</v>
      </c>
      <c r="O45" s="26" t="s">
        <v>61</v>
      </c>
      <c r="P45" s="26" t="s">
        <v>327</v>
      </c>
      <c r="Q45" s="26" t="s">
        <v>61</v>
      </c>
      <c r="R45" s="26" t="s">
        <v>327</v>
      </c>
      <c r="S45" s="26" t="s">
        <v>61</v>
      </c>
      <c r="T45" s="26" t="s">
        <v>327</v>
      </c>
      <c r="U45" s="26" t="s">
        <v>61</v>
      </c>
      <c r="V45" s="26" t="s">
        <v>61</v>
      </c>
      <c r="W45" s="26" t="s">
        <v>61</v>
      </c>
      <c r="X45" s="26" t="s">
        <v>327</v>
      </c>
      <c r="Y45" s="26" t="s">
        <v>61</v>
      </c>
      <c r="Z45" s="26" t="s">
        <v>61</v>
      </c>
      <c r="AA45" s="26" t="s">
        <v>61</v>
      </c>
      <c r="AB45" s="26" t="s">
        <v>327</v>
      </c>
      <c r="AC45" s="26" t="s">
        <v>327</v>
      </c>
    </row>
    <row r="46" spans="1:29" s="9" customFormat="1" ht="15" customHeight="1" x14ac:dyDescent="0.25">
      <c r="A46" s="28" t="s">
        <v>487</v>
      </c>
      <c r="B46" s="31" t="s">
        <v>488</v>
      </c>
      <c r="C46" s="26" t="s">
        <v>327</v>
      </c>
      <c r="D46" s="26" t="s">
        <v>327</v>
      </c>
      <c r="E46" s="26" t="s">
        <v>327</v>
      </c>
      <c r="F46" s="26" t="s">
        <v>327</v>
      </c>
      <c r="G46" s="26" t="s">
        <v>327</v>
      </c>
      <c r="H46" s="26" t="s">
        <v>327</v>
      </c>
      <c r="I46" s="26" t="s">
        <v>61</v>
      </c>
      <c r="J46" s="26" t="s">
        <v>327</v>
      </c>
      <c r="K46" s="26" t="s">
        <v>61</v>
      </c>
      <c r="L46" s="26" t="s">
        <v>327</v>
      </c>
      <c r="M46" s="26" t="s">
        <v>61</v>
      </c>
      <c r="N46" s="26" t="s">
        <v>327</v>
      </c>
      <c r="O46" s="26" t="s">
        <v>61</v>
      </c>
      <c r="P46" s="26" t="s">
        <v>327</v>
      </c>
      <c r="Q46" s="26" t="s">
        <v>61</v>
      </c>
      <c r="R46" s="26" t="s">
        <v>327</v>
      </c>
      <c r="S46" s="26" t="s">
        <v>61</v>
      </c>
      <c r="T46" s="26" t="s">
        <v>327</v>
      </c>
      <c r="U46" s="26" t="s">
        <v>61</v>
      </c>
      <c r="V46" s="26" t="s">
        <v>61</v>
      </c>
      <c r="W46" s="26" t="s">
        <v>61</v>
      </c>
      <c r="X46" s="26" t="s">
        <v>327</v>
      </c>
      <c r="Y46" s="26" t="s">
        <v>61</v>
      </c>
      <c r="Z46" s="26" t="s">
        <v>61</v>
      </c>
      <c r="AA46" s="26" t="s">
        <v>61</v>
      </c>
      <c r="AB46" s="26" t="s">
        <v>327</v>
      </c>
      <c r="AC46" s="26" t="s">
        <v>327</v>
      </c>
    </row>
    <row r="47" spans="1:29" ht="29.1" customHeight="1" x14ac:dyDescent="0.25">
      <c r="A47" s="28" t="s">
        <v>24</v>
      </c>
      <c r="B47" s="29" t="s">
        <v>489</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490</v>
      </c>
      <c r="B48" s="31" t="s">
        <v>491</v>
      </c>
      <c r="C48" s="26" t="s">
        <v>327</v>
      </c>
      <c r="D48" s="26" t="s">
        <v>327</v>
      </c>
      <c r="E48" s="26" t="s">
        <v>327</v>
      </c>
      <c r="F48" s="26" t="s">
        <v>327</v>
      </c>
      <c r="G48" s="26" t="s">
        <v>327</v>
      </c>
      <c r="H48" s="26" t="s">
        <v>327</v>
      </c>
      <c r="I48" s="26" t="s">
        <v>61</v>
      </c>
      <c r="J48" s="26" t="s">
        <v>327</v>
      </c>
      <c r="K48" s="26" t="s">
        <v>61</v>
      </c>
      <c r="L48" s="26" t="s">
        <v>327</v>
      </c>
      <c r="M48" s="26" t="s">
        <v>61</v>
      </c>
      <c r="N48" s="26" t="s">
        <v>327</v>
      </c>
      <c r="O48" s="26" t="s">
        <v>61</v>
      </c>
      <c r="P48" s="26" t="s">
        <v>327</v>
      </c>
      <c r="Q48" s="26" t="s">
        <v>61</v>
      </c>
      <c r="R48" s="26" t="s">
        <v>327</v>
      </c>
      <c r="S48" s="26" t="s">
        <v>61</v>
      </c>
      <c r="T48" s="26" t="s">
        <v>327</v>
      </c>
      <c r="U48" s="26" t="s">
        <v>61</v>
      </c>
      <c r="V48" s="26" t="s">
        <v>61</v>
      </c>
      <c r="W48" s="26" t="s">
        <v>61</v>
      </c>
      <c r="X48" s="26" t="s">
        <v>327</v>
      </c>
      <c r="Y48" s="26" t="s">
        <v>61</v>
      </c>
      <c r="Z48" s="26" t="s">
        <v>61</v>
      </c>
      <c r="AA48" s="26" t="s">
        <v>61</v>
      </c>
      <c r="AB48" s="26" t="s">
        <v>327</v>
      </c>
      <c r="AC48" s="26" t="s">
        <v>327</v>
      </c>
    </row>
    <row r="49" spans="1:29" s="9" customFormat="1" ht="29.1" customHeight="1" x14ac:dyDescent="0.25">
      <c r="A49" s="28" t="s">
        <v>492</v>
      </c>
      <c r="B49" s="31" t="s">
        <v>470</v>
      </c>
      <c r="C49" s="26" t="s">
        <v>327</v>
      </c>
      <c r="D49" s="26" t="s">
        <v>327</v>
      </c>
      <c r="E49" s="26" t="s">
        <v>327</v>
      </c>
      <c r="F49" s="26" t="s">
        <v>327</v>
      </c>
      <c r="G49" s="26" t="s">
        <v>327</v>
      </c>
      <c r="H49" s="26" t="s">
        <v>327</v>
      </c>
      <c r="I49" s="26" t="s">
        <v>61</v>
      </c>
      <c r="J49" s="26" t="s">
        <v>327</v>
      </c>
      <c r="K49" s="26" t="s">
        <v>61</v>
      </c>
      <c r="L49" s="26" t="s">
        <v>327</v>
      </c>
      <c r="M49" s="26" t="s">
        <v>61</v>
      </c>
      <c r="N49" s="26" t="s">
        <v>327</v>
      </c>
      <c r="O49" s="26" t="s">
        <v>61</v>
      </c>
      <c r="P49" s="26" t="s">
        <v>327</v>
      </c>
      <c r="Q49" s="26" t="s">
        <v>61</v>
      </c>
      <c r="R49" s="26" t="s">
        <v>327</v>
      </c>
      <c r="S49" s="26" t="s">
        <v>61</v>
      </c>
      <c r="T49" s="26" t="s">
        <v>327</v>
      </c>
      <c r="U49" s="26" t="s">
        <v>61</v>
      </c>
      <c r="V49" s="26" t="s">
        <v>61</v>
      </c>
      <c r="W49" s="26" t="s">
        <v>61</v>
      </c>
      <c r="X49" s="26" t="s">
        <v>327</v>
      </c>
      <c r="Y49" s="26" t="s">
        <v>61</v>
      </c>
      <c r="Z49" s="26" t="s">
        <v>61</v>
      </c>
      <c r="AA49" s="26" t="s">
        <v>61</v>
      </c>
      <c r="AB49" s="26" t="s">
        <v>327</v>
      </c>
      <c r="AC49" s="26" t="s">
        <v>327</v>
      </c>
    </row>
    <row r="50" spans="1:29" s="9" customFormat="1" ht="15" customHeight="1" x14ac:dyDescent="0.25">
      <c r="A50" s="28" t="s">
        <v>493</v>
      </c>
      <c r="B50" s="31" t="s">
        <v>472</v>
      </c>
      <c r="C50" s="26" t="s">
        <v>327</v>
      </c>
      <c r="D50" s="26" t="s">
        <v>327</v>
      </c>
      <c r="E50" s="26" t="s">
        <v>327</v>
      </c>
      <c r="F50" s="26" t="s">
        <v>327</v>
      </c>
      <c r="G50" s="26" t="s">
        <v>327</v>
      </c>
      <c r="H50" s="26" t="s">
        <v>327</v>
      </c>
      <c r="I50" s="26" t="s">
        <v>61</v>
      </c>
      <c r="J50" s="26" t="s">
        <v>327</v>
      </c>
      <c r="K50" s="26" t="s">
        <v>61</v>
      </c>
      <c r="L50" s="26" t="s">
        <v>327</v>
      </c>
      <c r="M50" s="26" t="s">
        <v>61</v>
      </c>
      <c r="N50" s="26" t="s">
        <v>327</v>
      </c>
      <c r="O50" s="26" t="s">
        <v>61</v>
      </c>
      <c r="P50" s="26" t="s">
        <v>327</v>
      </c>
      <c r="Q50" s="26" t="s">
        <v>61</v>
      </c>
      <c r="R50" s="26" t="s">
        <v>327</v>
      </c>
      <c r="S50" s="26" t="s">
        <v>61</v>
      </c>
      <c r="T50" s="26" t="s">
        <v>327</v>
      </c>
      <c r="U50" s="26" t="s">
        <v>61</v>
      </c>
      <c r="V50" s="26" t="s">
        <v>61</v>
      </c>
      <c r="W50" s="26" t="s">
        <v>61</v>
      </c>
      <c r="X50" s="26" t="s">
        <v>327</v>
      </c>
      <c r="Y50" s="26" t="s">
        <v>61</v>
      </c>
      <c r="Z50" s="26" t="s">
        <v>61</v>
      </c>
      <c r="AA50" s="26" t="s">
        <v>61</v>
      </c>
      <c r="AB50" s="26" t="s">
        <v>327</v>
      </c>
      <c r="AC50" s="26" t="s">
        <v>327</v>
      </c>
    </row>
    <row r="51" spans="1:29" s="9" customFormat="1" ht="29.1" customHeight="1" x14ac:dyDescent="0.25">
      <c r="A51" s="28" t="s">
        <v>494</v>
      </c>
      <c r="B51" s="31" t="s">
        <v>474</v>
      </c>
      <c r="C51" s="26" t="s">
        <v>327</v>
      </c>
      <c r="D51" s="26" t="s">
        <v>327</v>
      </c>
      <c r="E51" s="26" t="s">
        <v>327</v>
      </c>
      <c r="F51" s="26" t="s">
        <v>327</v>
      </c>
      <c r="G51" s="26" t="s">
        <v>327</v>
      </c>
      <c r="H51" s="26" t="s">
        <v>327</v>
      </c>
      <c r="I51" s="26" t="s">
        <v>61</v>
      </c>
      <c r="J51" s="26" t="s">
        <v>327</v>
      </c>
      <c r="K51" s="26" t="s">
        <v>61</v>
      </c>
      <c r="L51" s="26" t="s">
        <v>327</v>
      </c>
      <c r="M51" s="26" t="s">
        <v>61</v>
      </c>
      <c r="N51" s="26" t="s">
        <v>327</v>
      </c>
      <c r="O51" s="26" t="s">
        <v>61</v>
      </c>
      <c r="P51" s="26" t="s">
        <v>327</v>
      </c>
      <c r="Q51" s="26" t="s">
        <v>61</v>
      </c>
      <c r="R51" s="26" t="s">
        <v>327</v>
      </c>
      <c r="S51" s="26" t="s">
        <v>61</v>
      </c>
      <c r="T51" s="26" t="s">
        <v>327</v>
      </c>
      <c r="U51" s="26" t="s">
        <v>61</v>
      </c>
      <c r="V51" s="26" t="s">
        <v>61</v>
      </c>
      <c r="W51" s="26" t="s">
        <v>61</v>
      </c>
      <c r="X51" s="26" t="s">
        <v>327</v>
      </c>
      <c r="Y51" s="26" t="s">
        <v>61</v>
      </c>
      <c r="Z51" s="26" t="s">
        <v>61</v>
      </c>
      <c r="AA51" s="26" t="s">
        <v>61</v>
      </c>
      <c r="AB51" s="26" t="s">
        <v>327</v>
      </c>
      <c r="AC51" s="26" t="s">
        <v>327</v>
      </c>
    </row>
    <row r="52" spans="1:29" s="9" customFormat="1" ht="29.1" customHeight="1" x14ac:dyDescent="0.25">
      <c r="A52" s="28" t="s">
        <v>495</v>
      </c>
      <c r="B52" s="31" t="s">
        <v>476</v>
      </c>
      <c r="C52" s="26" t="s">
        <v>327</v>
      </c>
      <c r="D52" s="26" t="s">
        <v>327</v>
      </c>
      <c r="E52" s="26" t="s">
        <v>327</v>
      </c>
      <c r="F52" s="26" t="s">
        <v>327</v>
      </c>
      <c r="G52" s="26" t="s">
        <v>327</v>
      </c>
      <c r="H52" s="26" t="s">
        <v>327</v>
      </c>
      <c r="I52" s="26" t="s">
        <v>61</v>
      </c>
      <c r="J52" s="26" t="s">
        <v>327</v>
      </c>
      <c r="K52" s="26" t="s">
        <v>61</v>
      </c>
      <c r="L52" s="26" t="s">
        <v>327</v>
      </c>
      <c r="M52" s="26" t="s">
        <v>61</v>
      </c>
      <c r="N52" s="26" t="s">
        <v>327</v>
      </c>
      <c r="O52" s="26" t="s">
        <v>61</v>
      </c>
      <c r="P52" s="26" t="s">
        <v>327</v>
      </c>
      <c r="Q52" s="26" t="s">
        <v>61</v>
      </c>
      <c r="R52" s="26" t="s">
        <v>327</v>
      </c>
      <c r="S52" s="26" t="s">
        <v>61</v>
      </c>
      <c r="T52" s="26" t="s">
        <v>327</v>
      </c>
      <c r="U52" s="26" t="s">
        <v>61</v>
      </c>
      <c r="V52" s="26" t="s">
        <v>61</v>
      </c>
      <c r="W52" s="26" t="s">
        <v>61</v>
      </c>
      <c r="X52" s="26" t="s">
        <v>327</v>
      </c>
      <c r="Y52" s="26" t="s">
        <v>61</v>
      </c>
      <c r="Z52" s="26" t="s">
        <v>61</v>
      </c>
      <c r="AA52" s="26" t="s">
        <v>61</v>
      </c>
      <c r="AB52" s="26" t="s">
        <v>327</v>
      </c>
      <c r="AC52" s="26" t="s">
        <v>327</v>
      </c>
    </row>
    <row r="53" spans="1:29" s="9" customFormat="1" ht="15" customHeight="1" x14ac:dyDescent="0.25">
      <c r="A53" s="28" t="s">
        <v>496</v>
      </c>
      <c r="B53" s="31" t="s">
        <v>478</v>
      </c>
      <c r="C53" s="26" t="s">
        <v>327</v>
      </c>
      <c r="D53" s="26" t="s">
        <v>327</v>
      </c>
      <c r="E53" s="26" t="s">
        <v>327</v>
      </c>
      <c r="F53" s="26" t="s">
        <v>327</v>
      </c>
      <c r="G53" s="26" t="s">
        <v>327</v>
      </c>
      <c r="H53" s="26" t="s">
        <v>327</v>
      </c>
      <c r="I53" s="26" t="s">
        <v>61</v>
      </c>
      <c r="J53" s="26" t="s">
        <v>327</v>
      </c>
      <c r="K53" s="26" t="s">
        <v>61</v>
      </c>
      <c r="L53" s="26" t="s">
        <v>327</v>
      </c>
      <c r="M53" s="26" t="s">
        <v>61</v>
      </c>
      <c r="N53" s="26" t="s">
        <v>327</v>
      </c>
      <c r="O53" s="26" t="s">
        <v>61</v>
      </c>
      <c r="P53" s="26" t="s">
        <v>327</v>
      </c>
      <c r="Q53" s="26" t="s">
        <v>61</v>
      </c>
      <c r="R53" s="26" t="s">
        <v>327</v>
      </c>
      <c r="S53" s="26" t="s">
        <v>61</v>
      </c>
      <c r="T53" s="26" t="s">
        <v>327</v>
      </c>
      <c r="U53" s="26" t="s">
        <v>61</v>
      </c>
      <c r="V53" s="26" t="s">
        <v>61</v>
      </c>
      <c r="W53" s="26" t="s">
        <v>61</v>
      </c>
      <c r="X53" s="26" t="s">
        <v>327</v>
      </c>
      <c r="Y53" s="26" t="s">
        <v>61</v>
      </c>
      <c r="Z53" s="26" t="s">
        <v>61</v>
      </c>
      <c r="AA53" s="26" t="s">
        <v>61</v>
      </c>
      <c r="AB53" s="26" t="s">
        <v>327</v>
      </c>
      <c r="AC53" s="26" t="s">
        <v>327</v>
      </c>
    </row>
    <row r="54" spans="1:29" s="9" customFormat="1" ht="15" customHeight="1" x14ac:dyDescent="0.25">
      <c r="A54" s="28" t="s">
        <v>497</v>
      </c>
      <c r="B54" s="31" t="s">
        <v>480</v>
      </c>
      <c r="C54" s="26" t="s">
        <v>327</v>
      </c>
      <c r="D54" s="26" t="s">
        <v>327</v>
      </c>
      <c r="E54" s="26" t="s">
        <v>327</v>
      </c>
      <c r="F54" s="26" t="s">
        <v>327</v>
      </c>
      <c r="G54" s="26" t="s">
        <v>327</v>
      </c>
      <c r="H54" s="26" t="s">
        <v>327</v>
      </c>
      <c r="I54" s="26" t="s">
        <v>61</v>
      </c>
      <c r="J54" s="26" t="s">
        <v>327</v>
      </c>
      <c r="K54" s="26" t="s">
        <v>61</v>
      </c>
      <c r="L54" s="26" t="s">
        <v>327</v>
      </c>
      <c r="M54" s="26" t="s">
        <v>61</v>
      </c>
      <c r="N54" s="26" t="s">
        <v>327</v>
      </c>
      <c r="O54" s="26" t="s">
        <v>61</v>
      </c>
      <c r="P54" s="26" t="s">
        <v>327</v>
      </c>
      <c r="Q54" s="26" t="s">
        <v>61</v>
      </c>
      <c r="R54" s="26" t="s">
        <v>327</v>
      </c>
      <c r="S54" s="26" t="s">
        <v>61</v>
      </c>
      <c r="T54" s="26" t="s">
        <v>327</v>
      </c>
      <c r="U54" s="26" t="s">
        <v>61</v>
      </c>
      <c r="V54" s="26" t="s">
        <v>61</v>
      </c>
      <c r="W54" s="26" t="s">
        <v>61</v>
      </c>
      <c r="X54" s="26" t="s">
        <v>327</v>
      </c>
      <c r="Y54" s="26" t="s">
        <v>61</v>
      </c>
      <c r="Z54" s="26" t="s">
        <v>61</v>
      </c>
      <c r="AA54" s="26" t="s">
        <v>61</v>
      </c>
      <c r="AB54" s="26" t="s">
        <v>327</v>
      </c>
      <c r="AC54" s="26" t="s">
        <v>327</v>
      </c>
    </row>
    <row r="55" spans="1:29" s="9" customFormat="1" ht="15" customHeight="1" x14ac:dyDescent="0.25">
      <c r="A55" s="28" t="s">
        <v>498</v>
      </c>
      <c r="B55" s="31" t="s">
        <v>482</v>
      </c>
      <c r="C55" s="26" t="s">
        <v>327</v>
      </c>
      <c r="D55" s="26" t="s">
        <v>327</v>
      </c>
      <c r="E55" s="26" t="s">
        <v>327</v>
      </c>
      <c r="F55" s="26" t="s">
        <v>327</v>
      </c>
      <c r="G55" s="26" t="s">
        <v>327</v>
      </c>
      <c r="H55" s="26" t="s">
        <v>327</v>
      </c>
      <c r="I55" s="26" t="s">
        <v>61</v>
      </c>
      <c r="J55" s="26" t="s">
        <v>327</v>
      </c>
      <c r="K55" s="26" t="s">
        <v>61</v>
      </c>
      <c r="L55" s="26" t="s">
        <v>327</v>
      </c>
      <c r="M55" s="26" t="s">
        <v>61</v>
      </c>
      <c r="N55" s="26" t="s">
        <v>327</v>
      </c>
      <c r="O55" s="26" t="s">
        <v>61</v>
      </c>
      <c r="P55" s="26" t="s">
        <v>327</v>
      </c>
      <c r="Q55" s="26" t="s">
        <v>61</v>
      </c>
      <c r="R55" s="26" t="s">
        <v>327</v>
      </c>
      <c r="S55" s="26" t="s">
        <v>61</v>
      </c>
      <c r="T55" s="26" t="s">
        <v>327</v>
      </c>
      <c r="U55" s="26" t="s">
        <v>61</v>
      </c>
      <c r="V55" s="26" t="s">
        <v>61</v>
      </c>
      <c r="W55" s="26" t="s">
        <v>61</v>
      </c>
      <c r="X55" s="26" t="s">
        <v>327</v>
      </c>
      <c r="Y55" s="26" t="s">
        <v>61</v>
      </c>
      <c r="Z55" s="26" t="s">
        <v>61</v>
      </c>
      <c r="AA55" s="26" t="s">
        <v>61</v>
      </c>
      <c r="AB55" s="26" t="s">
        <v>327</v>
      </c>
      <c r="AC55" s="26" t="s">
        <v>327</v>
      </c>
    </row>
    <row r="56" spans="1:29" s="9" customFormat="1" ht="15" customHeight="1" x14ac:dyDescent="0.25">
      <c r="A56" s="28" t="s">
        <v>499</v>
      </c>
      <c r="B56" s="31" t="s">
        <v>484</v>
      </c>
      <c r="C56" s="26" t="s">
        <v>500</v>
      </c>
      <c r="D56" s="26" t="s">
        <v>501</v>
      </c>
      <c r="E56" s="26" t="s">
        <v>500</v>
      </c>
      <c r="F56" s="26" t="s">
        <v>501</v>
      </c>
      <c r="G56" s="26" t="s">
        <v>327</v>
      </c>
      <c r="H56" s="26" t="s">
        <v>327</v>
      </c>
      <c r="I56" s="26" t="s">
        <v>61</v>
      </c>
      <c r="J56" s="26" t="s">
        <v>327</v>
      </c>
      <c r="K56" s="26" t="s">
        <v>61</v>
      </c>
      <c r="L56" s="26" t="s">
        <v>327</v>
      </c>
      <c r="M56" s="26" t="s">
        <v>61</v>
      </c>
      <c r="N56" s="26" t="s">
        <v>327</v>
      </c>
      <c r="O56" s="26" t="s">
        <v>61</v>
      </c>
      <c r="P56" s="26" t="s">
        <v>500</v>
      </c>
      <c r="Q56" s="26" t="s">
        <v>24</v>
      </c>
      <c r="R56" s="26" t="s">
        <v>502</v>
      </c>
      <c r="S56" s="26" t="s">
        <v>24</v>
      </c>
      <c r="T56" s="26" t="s">
        <v>503</v>
      </c>
      <c r="U56" s="26" t="s">
        <v>24</v>
      </c>
      <c r="V56" s="26" t="s">
        <v>61</v>
      </c>
      <c r="W56" s="26" t="s">
        <v>61</v>
      </c>
      <c r="X56" s="26" t="s">
        <v>504</v>
      </c>
      <c r="Y56" s="26" t="s">
        <v>24</v>
      </c>
      <c r="Z56" s="26" t="s">
        <v>61</v>
      </c>
      <c r="AA56" s="26" t="s">
        <v>61</v>
      </c>
      <c r="AB56" s="26" t="s">
        <v>500</v>
      </c>
      <c r="AC56" s="26" t="s">
        <v>501</v>
      </c>
    </row>
    <row r="57" spans="1:29" s="9" customFormat="1" ht="15" customHeight="1" x14ac:dyDescent="0.25">
      <c r="A57" s="28" t="s">
        <v>505</v>
      </c>
      <c r="B57" s="31" t="s">
        <v>486</v>
      </c>
      <c r="C57" s="26" t="s">
        <v>327</v>
      </c>
      <c r="D57" s="26" t="s">
        <v>327</v>
      </c>
      <c r="E57" s="26" t="s">
        <v>327</v>
      </c>
      <c r="F57" s="26" t="s">
        <v>327</v>
      </c>
      <c r="G57" s="26" t="s">
        <v>327</v>
      </c>
      <c r="H57" s="26" t="s">
        <v>327</v>
      </c>
      <c r="I57" s="26" t="s">
        <v>61</v>
      </c>
      <c r="J57" s="26" t="s">
        <v>327</v>
      </c>
      <c r="K57" s="26" t="s">
        <v>61</v>
      </c>
      <c r="L57" s="26" t="s">
        <v>327</v>
      </c>
      <c r="M57" s="26" t="s">
        <v>61</v>
      </c>
      <c r="N57" s="26" t="s">
        <v>327</v>
      </c>
      <c r="O57" s="26" t="s">
        <v>61</v>
      </c>
      <c r="P57" s="26" t="s">
        <v>327</v>
      </c>
      <c r="Q57" s="26" t="s">
        <v>61</v>
      </c>
      <c r="R57" s="26" t="s">
        <v>327</v>
      </c>
      <c r="S57" s="26" t="s">
        <v>61</v>
      </c>
      <c r="T57" s="26" t="s">
        <v>327</v>
      </c>
      <c r="U57" s="26" t="s">
        <v>61</v>
      </c>
      <c r="V57" s="26" t="s">
        <v>61</v>
      </c>
      <c r="W57" s="26" t="s">
        <v>61</v>
      </c>
      <c r="X57" s="26" t="s">
        <v>327</v>
      </c>
      <c r="Y57" s="26" t="s">
        <v>61</v>
      </c>
      <c r="Z57" s="26" t="s">
        <v>61</v>
      </c>
      <c r="AA57" s="26" t="s">
        <v>61</v>
      </c>
      <c r="AB57" s="26" t="s">
        <v>327</v>
      </c>
      <c r="AC57" s="26" t="s">
        <v>327</v>
      </c>
    </row>
    <row r="58" spans="1:29" s="9" customFormat="1" ht="15" customHeight="1" x14ac:dyDescent="0.25">
      <c r="A58" s="28" t="s">
        <v>506</v>
      </c>
      <c r="B58" s="31" t="s">
        <v>488</v>
      </c>
      <c r="C58" s="26" t="s">
        <v>327</v>
      </c>
      <c r="D58" s="26" t="s">
        <v>327</v>
      </c>
      <c r="E58" s="26" t="s">
        <v>327</v>
      </c>
      <c r="F58" s="26" t="s">
        <v>327</v>
      </c>
      <c r="G58" s="26" t="s">
        <v>327</v>
      </c>
      <c r="H58" s="26" t="s">
        <v>327</v>
      </c>
      <c r="I58" s="26" t="s">
        <v>61</v>
      </c>
      <c r="J58" s="26" t="s">
        <v>327</v>
      </c>
      <c r="K58" s="26" t="s">
        <v>61</v>
      </c>
      <c r="L58" s="26" t="s">
        <v>327</v>
      </c>
      <c r="M58" s="26" t="s">
        <v>61</v>
      </c>
      <c r="N58" s="26" t="s">
        <v>327</v>
      </c>
      <c r="O58" s="26" t="s">
        <v>61</v>
      </c>
      <c r="P58" s="26" t="s">
        <v>327</v>
      </c>
      <c r="Q58" s="26" t="s">
        <v>61</v>
      </c>
      <c r="R58" s="26" t="s">
        <v>327</v>
      </c>
      <c r="S58" s="26" t="s">
        <v>61</v>
      </c>
      <c r="T58" s="26" t="s">
        <v>327</v>
      </c>
      <c r="U58" s="26" t="s">
        <v>61</v>
      </c>
      <c r="V58" s="26" t="s">
        <v>61</v>
      </c>
      <c r="W58" s="26" t="s">
        <v>61</v>
      </c>
      <c r="X58" s="26" t="s">
        <v>327</v>
      </c>
      <c r="Y58" s="26" t="s">
        <v>61</v>
      </c>
      <c r="Z58" s="26" t="s">
        <v>61</v>
      </c>
      <c r="AA58" s="26" t="s">
        <v>61</v>
      </c>
      <c r="AB58" s="26" t="s">
        <v>327</v>
      </c>
      <c r="AC58" s="26" t="s">
        <v>327</v>
      </c>
    </row>
    <row r="59" spans="1:29" ht="29.1" customHeight="1" x14ac:dyDescent="0.25">
      <c r="A59" s="28" t="s">
        <v>27</v>
      </c>
      <c r="B59" s="29" t="s">
        <v>507</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508</v>
      </c>
      <c r="B60" s="31" t="s">
        <v>509</v>
      </c>
      <c r="C60" s="26" t="s">
        <v>428</v>
      </c>
      <c r="D60" s="26" t="s">
        <v>429</v>
      </c>
      <c r="E60" s="26" t="s">
        <v>428</v>
      </c>
      <c r="F60" s="26" t="s">
        <v>429</v>
      </c>
      <c r="G60" s="26" t="s">
        <v>327</v>
      </c>
      <c r="H60" s="26" t="s">
        <v>327</v>
      </c>
      <c r="I60" s="26" t="s">
        <v>61</v>
      </c>
      <c r="J60" s="26" t="s">
        <v>327</v>
      </c>
      <c r="K60" s="26" t="s">
        <v>61</v>
      </c>
      <c r="L60" s="26" t="s">
        <v>327</v>
      </c>
      <c r="M60" s="26" t="s">
        <v>61</v>
      </c>
      <c r="N60" s="26" t="s">
        <v>327</v>
      </c>
      <c r="O60" s="26" t="s">
        <v>61</v>
      </c>
      <c r="P60" s="26" t="s">
        <v>430</v>
      </c>
      <c r="Q60" s="26" t="s">
        <v>24</v>
      </c>
      <c r="R60" s="26" t="s">
        <v>431</v>
      </c>
      <c r="S60" s="26" t="s">
        <v>24</v>
      </c>
      <c r="T60" s="26" t="s">
        <v>432</v>
      </c>
      <c r="U60" s="26" t="s">
        <v>24</v>
      </c>
      <c r="V60" s="26" t="s">
        <v>61</v>
      </c>
      <c r="W60" s="26" t="s">
        <v>61</v>
      </c>
      <c r="X60" s="26" t="s">
        <v>433</v>
      </c>
      <c r="Y60" s="26" t="s">
        <v>24</v>
      </c>
      <c r="Z60" s="26" t="s">
        <v>61</v>
      </c>
      <c r="AA60" s="26" t="s">
        <v>61</v>
      </c>
      <c r="AB60" s="26" t="s">
        <v>430</v>
      </c>
      <c r="AC60" s="26" t="s">
        <v>429</v>
      </c>
    </row>
    <row r="61" spans="1:29" s="9" customFormat="1" ht="15" customHeight="1" x14ac:dyDescent="0.25">
      <c r="A61" s="28" t="s">
        <v>510</v>
      </c>
      <c r="B61" s="31" t="s">
        <v>511</v>
      </c>
      <c r="C61" s="26" t="s">
        <v>327</v>
      </c>
      <c r="D61" s="26" t="s">
        <v>327</v>
      </c>
      <c r="E61" s="26" t="s">
        <v>327</v>
      </c>
      <c r="F61" s="26" t="s">
        <v>327</v>
      </c>
      <c r="G61" s="26" t="s">
        <v>327</v>
      </c>
      <c r="H61" s="26" t="s">
        <v>327</v>
      </c>
      <c r="I61" s="26" t="s">
        <v>61</v>
      </c>
      <c r="J61" s="26" t="s">
        <v>327</v>
      </c>
      <c r="K61" s="26" t="s">
        <v>61</v>
      </c>
      <c r="L61" s="26" t="s">
        <v>327</v>
      </c>
      <c r="M61" s="26" t="s">
        <v>61</v>
      </c>
      <c r="N61" s="26" t="s">
        <v>327</v>
      </c>
      <c r="O61" s="26" t="s">
        <v>61</v>
      </c>
      <c r="P61" s="26" t="s">
        <v>327</v>
      </c>
      <c r="Q61" s="26" t="s">
        <v>61</v>
      </c>
      <c r="R61" s="26" t="s">
        <v>327</v>
      </c>
      <c r="S61" s="26" t="s">
        <v>61</v>
      </c>
      <c r="T61" s="26" t="s">
        <v>327</v>
      </c>
      <c r="U61" s="26" t="s">
        <v>61</v>
      </c>
      <c r="V61" s="26" t="s">
        <v>61</v>
      </c>
      <c r="W61" s="26" t="s">
        <v>61</v>
      </c>
      <c r="X61" s="26" t="s">
        <v>327</v>
      </c>
      <c r="Y61" s="26" t="s">
        <v>61</v>
      </c>
      <c r="Z61" s="26" t="s">
        <v>61</v>
      </c>
      <c r="AA61" s="26" t="s">
        <v>61</v>
      </c>
      <c r="AB61" s="26" t="s">
        <v>327</v>
      </c>
      <c r="AC61" s="26" t="s">
        <v>327</v>
      </c>
    </row>
    <row r="62" spans="1:29" s="9" customFormat="1" ht="15" customHeight="1" x14ac:dyDescent="0.25">
      <c r="A62" s="28" t="s">
        <v>512</v>
      </c>
      <c r="B62" s="31" t="s">
        <v>513</v>
      </c>
      <c r="C62" s="26" t="s">
        <v>327</v>
      </c>
      <c r="D62" s="26" t="s">
        <v>327</v>
      </c>
      <c r="E62" s="26" t="s">
        <v>327</v>
      </c>
      <c r="F62" s="26" t="s">
        <v>327</v>
      </c>
      <c r="G62" s="26" t="s">
        <v>327</v>
      </c>
      <c r="H62" s="26" t="s">
        <v>327</v>
      </c>
      <c r="I62" s="26" t="s">
        <v>61</v>
      </c>
      <c r="J62" s="26" t="s">
        <v>327</v>
      </c>
      <c r="K62" s="26" t="s">
        <v>61</v>
      </c>
      <c r="L62" s="26" t="s">
        <v>327</v>
      </c>
      <c r="M62" s="26" t="s">
        <v>61</v>
      </c>
      <c r="N62" s="26" t="s">
        <v>327</v>
      </c>
      <c r="O62" s="26" t="s">
        <v>61</v>
      </c>
      <c r="P62" s="26" t="s">
        <v>327</v>
      </c>
      <c r="Q62" s="26" t="s">
        <v>61</v>
      </c>
      <c r="R62" s="26" t="s">
        <v>327</v>
      </c>
      <c r="S62" s="26" t="s">
        <v>61</v>
      </c>
      <c r="T62" s="26" t="s">
        <v>327</v>
      </c>
      <c r="U62" s="26" t="s">
        <v>61</v>
      </c>
      <c r="V62" s="26" t="s">
        <v>61</v>
      </c>
      <c r="W62" s="26" t="s">
        <v>61</v>
      </c>
      <c r="X62" s="26" t="s">
        <v>327</v>
      </c>
      <c r="Y62" s="26" t="s">
        <v>61</v>
      </c>
      <c r="Z62" s="26" t="s">
        <v>61</v>
      </c>
      <c r="AA62" s="26" t="s">
        <v>61</v>
      </c>
      <c r="AB62" s="26" t="s">
        <v>327</v>
      </c>
      <c r="AC62" s="26" t="s">
        <v>327</v>
      </c>
    </row>
    <row r="63" spans="1:29" s="9" customFormat="1" ht="15" customHeight="1" x14ac:dyDescent="0.25">
      <c r="A63" s="28" t="s">
        <v>514</v>
      </c>
      <c r="B63" s="31" t="s">
        <v>515</v>
      </c>
      <c r="C63" s="26" t="s">
        <v>327</v>
      </c>
      <c r="D63" s="26" t="s">
        <v>327</v>
      </c>
      <c r="E63" s="26" t="s">
        <v>327</v>
      </c>
      <c r="F63" s="26" t="s">
        <v>327</v>
      </c>
      <c r="G63" s="26" t="s">
        <v>327</v>
      </c>
      <c r="H63" s="26" t="s">
        <v>327</v>
      </c>
      <c r="I63" s="26" t="s">
        <v>61</v>
      </c>
      <c r="J63" s="26" t="s">
        <v>327</v>
      </c>
      <c r="K63" s="26" t="s">
        <v>61</v>
      </c>
      <c r="L63" s="26" t="s">
        <v>327</v>
      </c>
      <c r="M63" s="26" t="s">
        <v>61</v>
      </c>
      <c r="N63" s="26" t="s">
        <v>327</v>
      </c>
      <c r="O63" s="26" t="s">
        <v>61</v>
      </c>
      <c r="P63" s="26" t="s">
        <v>327</v>
      </c>
      <c r="Q63" s="26" t="s">
        <v>61</v>
      </c>
      <c r="R63" s="26" t="s">
        <v>327</v>
      </c>
      <c r="S63" s="26" t="s">
        <v>61</v>
      </c>
      <c r="T63" s="26" t="s">
        <v>327</v>
      </c>
      <c r="U63" s="26" t="s">
        <v>61</v>
      </c>
      <c r="V63" s="26" t="s">
        <v>61</v>
      </c>
      <c r="W63" s="26" t="s">
        <v>61</v>
      </c>
      <c r="X63" s="26" t="s">
        <v>327</v>
      </c>
      <c r="Y63" s="26" t="s">
        <v>61</v>
      </c>
      <c r="Z63" s="26" t="s">
        <v>61</v>
      </c>
      <c r="AA63" s="26" t="s">
        <v>61</v>
      </c>
      <c r="AB63" s="26" t="s">
        <v>327</v>
      </c>
      <c r="AC63" s="26" t="s">
        <v>327</v>
      </c>
    </row>
    <row r="64" spans="1:29" s="9" customFormat="1" ht="15" customHeight="1" x14ac:dyDescent="0.25">
      <c r="A64" s="28" t="s">
        <v>516</v>
      </c>
      <c r="B64" s="31" t="s">
        <v>517</v>
      </c>
      <c r="C64" s="26" t="s">
        <v>327</v>
      </c>
      <c r="D64" s="26" t="s">
        <v>327</v>
      </c>
      <c r="E64" s="26" t="s">
        <v>327</v>
      </c>
      <c r="F64" s="26" t="s">
        <v>327</v>
      </c>
      <c r="G64" s="26" t="s">
        <v>327</v>
      </c>
      <c r="H64" s="26" t="s">
        <v>327</v>
      </c>
      <c r="I64" s="26" t="s">
        <v>61</v>
      </c>
      <c r="J64" s="26" t="s">
        <v>327</v>
      </c>
      <c r="K64" s="26" t="s">
        <v>61</v>
      </c>
      <c r="L64" s="26" t="s">
        <v>327</v>
      </c>
      <c r="M64" s="26" t="s">
        <v>61</v>
      </c>
      <c r="N64" s="26" t="s">
        <v>327</v>
      </c>
      <c r="O64" s="26" t="s">
        <v>61</v>
      </c>
      <c r="P64" s="26" t="s">
        <v>327</v>
      </c>
      <c r="Q64" s="26" t="s">
        <v>61</v>
      </c>
      <c r="R64" s="26" t="s">
        <v>327</v>
      </c>
      <c r="S64" s="26" t="s">
        <v>61</v>
      </c>
      <c r="T64" s="26" t="s">
        <v>327</v>
      </c>
      <c r="U64" s="26" t="s">
        <v>61</v>
      </c>
      <c r="V64" s="26" t="s">
        <v>61</v>
      </c>
      <c r="W64" s="26" t="s">
        <v>61</v>
      </c>
      <c r="X64" s="26" t="s">
        <v>327</v>
      </c>
      <c r="Y64" s="26" t="s">
        <v>61</v>
      </c>
      <c r="Z64" s="26" t="s">
        <v>61</v>
      </c>
      <c r="AA64" s="26" t="s">
        <v>61</v>
      </c>
      <c r="AB64" s="26" t="s">
        <v>327</v>
      </c>
      <c r="AC64" s="26" t="s">
        <v>327</v>
      </c>
    </row>
    <row r="65" spans="1:29" s="9" customFormat="1" ht="15" customHeight="1" x14ac:dyDescent="0.25">
      <c r="A65" s="28" t="s">
        <v>518</v>
      </c>
      <c r="B65" s="31" t="s">
        <v>480</v>
      </c>
      <c r="C65" s="26" t="s">
        <v>327</v>
      </c>
      <c r="D65" s="26" t="s">
        <v>327</v>
      </c>
      <c r="E65" s="26" t="s">
        <v>327</v>
      </c>
      <c r="F65" s="26" t="s">
        <v>327</v>
      </c>
      <c r="G65" s="26" t="s">
        <v>327</v>
      </c>
      <c r="H65" s="26" t="s">
        <v>327</v>
      </c>
      <c r="I65" s="26" t="s">
        <v>61</v>
      </c>
      <c r="J65" s="26" t="s">
        <v>327</v>
      </c>
      <c r="K65" s="26" t="s">
        <v>61</v>
      </c>
      <c r="L65" s="26" t="s">
        <v>327</v>
      </c>
      <c r="M65" s="26" t="s">
        <v>61</v>
      </c>
      <c r="N65" s="26" t="s">
        <v>327</v>
      </c>
      <c r="O65" s="26" t="s">
        <v>61</v>
      </c>
      <c r="P65" s="26" t="s">
        <v>327</v>
      </c>
      <c r="Q65" s="26" t="s">
        <v>61</v>
      </c>
      <c r="R65" s="26" t="s">
        <v>327</v>
      </c>
      <c r="S65" s="26" t="s">
        <v>61</v>
      </c>
      <c r="T65" s="26" t="s">
        <v>327</v>
      </c>
      <c r="U65" s="26" t="s">
        <v>61</v>
      </c>
      <c r="V65" s="26" t="s">
        <v>61</v>
      </c>
      <c r="W65" s="26" t="s">
        <v>61</v>
      </c>
      <c r="X65" s="26" t="s">
        <v>327</v>
      </c>
      <c r="Y65" s="26" t="s">
        <v>61</v>
      </c>
      <c r="Z65" s="26" t="s">
        <v>61</v>
      </c>
      <c r="AA65" s="26" t="s">
        <v>61</v>
      </c>
      <c r="AB65" s="26" t="s">
        <v>327</v>
      </c>
      <c r="AC65" s="26" t="s">
        <v>327</v>
      </c>
    </row>
    <row r="66" spans="1:29" s="9" customFormat="1" ht="15" customHeight="1" x14ac:dyDescent="0.25">
      <c r="A66" s="28" t="s">
        <v>519</v>
      </c>
      <c r="B66" s="31" t="s">
        <v>482</v>
      </c>
      <c r="C66" s="26" t="s">
        <v>327</v>
      </c>
      <c r="D66" s="26" t="s">
        <v>327</v>
      </c>
      <c r="E66" s="26" t="s">
        <v>327</v>
      </c>
      <c r="F66" s="26" t="s">
        <v>327</v>
      </c>
      <c r="G66" s="26" t="s">
        <v>327</v>
      </c>
      <c r="H66" s="26" t="s">
        <v>327</v>
      </c>
      <c r="I66" s="26" t="s">
        <v>61</v>
      </c>
      <c r="J66" s="26" t="s">
        <v>327</v>
      </c>
      <c r="K66" s="26" t="s">
        <v>61</v>
      </c>
      <c r="L66" s="26" t="s">
        <v>327</v>
      </c>
      <c r="M66" s="26" t="s">
        <v>61</v>
      </c>
      <c r="N66" s="26" t="s">
        <v>327</v>
      </c>
      <c r="O66" s="26" t="s">
        <v>61</v>
      </c>
      <c r="P66" s="26" t="s">
        <v>327</v>
      </c>
      <c r="Q66" s="26" t="s">
        <v>61</v>
      </c>
      <c r="R66" s="26" t="s">
        <v>327</v>
      </c>
      <c r="S66" s="26" t="s">
        <v>61</v>
      </c>
      <c r="T66" s="26" t="s">
        <v>327</v>
      </c>
      <c r="U66" s="26" t="s">
        <v>61</v>
      </c>
      <c r="V66" s="26" t="s">
        <v>61</v>
      </c>
      <c r="W66" s="26" t="s">
        <v>61</v>
      </c>
      <c r="X66" s="26" t="s">
        <v>327</v>
      </c>
      <c r="Y66" s="26" t="s">
        <v>61</v>
      </c>
      <c r="Z66" s="26" t="s">
        <v>61</v>
      </c>
      <c r="AA66" s="26" t="s">
        <v>61</v>
      </c>
      <c r="AB66" s="26" t="s">
        <v>327</v>
      </c>
      <c r="AC66" s="26" t="s">
        <v>327</v>
      </c>
    </row>
    <row r="67" spans="1:29" s="9" customFormat="1" ht="15" customHeight="1" x14ac:dyDescent="0.25">
      <c r="A67" s="28" t="s">
        <v>520</v>
      </c>
      <c r="B67" s="31" t="s">
        <v>484</v>
      </c>
      <c r="C67" s="26" t="s">
        <v>500</v>
      </c>
      <c r="D67" s="26" t="s">
        <v>501</v>
      </c>
      <c r="E67" s="26" t="s">
        <v>500</v>
      </c>
      <c r="F67" s="26" t="s">
        <v>501</v>
      </c>
      <c r="G67" s="26" t="s">
        <v>327</v>
      </c>
      <c r="H67" s="26" t="s">
        <v>327</v>
      </c>
      <c r="I67" s="26" t="s">
        <v>61</v>
      </c>
      <c r="J67" s="26" t="s">
        <v>327</v>
      </c>
      <c r="K67" s="26" t="s">
        <v>61</v>
      </c>
      <c r="L67" s="26" t="s">
        <v>327</v>
      </c>
      <c r="M67" s="26" t="s">
        <v>61</v>
      </c>
      <c r="N67" s="26" t="s">
        <v>327</v>
      </c>
      <c r="O67" s="26" t="s">
        <v>61</v>
      </c>
      <c r="P67" s="26" t="s">
        <v>500</v>
      </c>
      <c r="Q67" s="26" t="s">
        <v>24</v>
      </c>
      <c r="R67" s="26" t="s">
        <v>502</v>
      </c>
      <c r="S67" s="26" t="s">
        <v>24</v>
      </c>
      <c r="T67" s="26" t="s">
        <v>503</v>
      </c>
      <c r="U67" s="26" t="s">
        <v>24</v>
      </c>
      <c r="V67" s="26" t="s">
        <v>61</v>
      </c>
      <c r="W67" s="26" t="s">
        <v>61</v>
      </c>
      <c r="X67" s="26" t="s">
        <v>504</v>
      </c>
      <c r="Y67" s="26" t="s">
        <v>24</v>
      </c>
      <c r="Z67" s="26" t="s">
        <v>61</v>
      </c>
      <c r="AA67" s="26" t="s">
        <v>61</v>
      </c>
      <c r="AB67" s="26" t="s">
        <v>500</v>
      </c>
      <c r="AC67" s="26" t="s">
        <v>501</v>
      </c>
    </row>
    <row r="68" spans="1:29" s="9" customFormat="1" ht="15" customHeight="1" x14ac:dyDescent="0.25">
      <c r="A68" s="28" t="s">
        <v>521</v>
      </c>
      <c r="B68" s="31" t="s">
        <v>486</v>
      </c>
      <c r="C68" s="26" t="s">
        <v>327</v>
      </c>
      <c r="D68" s="26" t="s">
        <v>327</v>
      </c>
      <c r="E68" s="26" t="s">
        <v>327</v>
      </c>
      <c r="F68" s="26" t="s">
        <v>327</v>
      </c>
      <c r="G68" s="26" t="s">
        <v>327</v>
      </c>
      <c r="H68" s="26" t="s">
        <v>327</v>
      </c>
      <c r="I68" s="26" t="s">
        <v>61</v>
      </c>
      <c r="J68" s="26" t="s">
        <v>327</v>
      </c>
      <c r="K68" s="26" t="s">
        <v>61</v>
      </c>
      <c r="L68" s="26" t="s">
        <v>327</v>
      </c>
      <c r="M68" s="26" t="s">
        <v>61</v>
      </c>
      <c r="N68" s="26" t="s">
        <v>327</v>
      </c>
      <c r="O68" s="26" t="s">
        <v>61</v>
      </c>
      <c r="P68" s="26" t="s">
        <v>327</v>
      </c>
      <c r="Q68" s="26" t="s">
        <v>61</v>
      </c>
      <c r="R68" s="26" t="s">
        <v>327</v>
      </c>
      <c r="S68" s="26" t="s">
        <v>61</v>
      </c>
      <c r="T68" s="26" t="s">
        <v>327</v>
      </c>
      <c r="U68" s="26" t="s">
        <v>61</v>
      </c>
      <c r="V68" s="26" t="s">
        <v>61</v>
      </c>
      <c r="W68" s="26" t="s">
        <v>61</v>
      </c>
      <c r="X68" s="26" t="s">
        <v>327</v>
      </c>
      <c r="Y68" s="26" t="s">
        <v>61</v>
      </c>
      <c r="Z68" s="26" t="s">
        <v>61</v>
      </c>
      <c r="AA68" s="26" t="s">
        <v>61</v>
      </c>
      <c r="AB68" s="26" t="s">
        <v>327</v>
      </c>
      <c r="AC68" s="26" t="s">
        <v>327</v>
      </c>
    </row>
    <row r="69" spans="1:29" s="9" customFormat="1" ht="15" customHeight="1" x14ac:dyDescent="0.25">
      <c r="A69" s="28" t="s">
        <v>522</v>
      </c>
      <c r="B69" s="31" t="s">
        <v>488</v>
      </c>
      <c r="C69" s="26" t="s">
        <v>327</v>
      </c>
      <c r="D69" s="26" t="s">
        <v>327</v>
      </c>
      <c r="E69" s="26" t="s">
        <v>327</v>
      </c>
      <c r="F69" s="26" t="s">
        <v>327</v>
      </c>
      <c r="G69" s="26" t="s">
        <v>327</v>
      </c>
      <c r="H69" s="26" t="s">
        <v>327</v>
      </c>
      <c r="I69" s="26" t="s">
        <v>61</v>
      </c>
      <c r="J69" s="26" t="s">
        <v>327</v>
      </c>
      <c r="K69" s="26" t="s">
        <v>61</v>
      </c>
      <c r="L69" s="26" t="s">
        <v>327</v>
      </c>
      <c r="M69" s="26" t="s">
        <v>61</v>
      </c>
      <c r="N69" s="26" t="s">
        <v>327</v>
      </c>
      <c r="O69" s="26" t="s">
        <v>61</v>
      </c>
      <c r="P69" s="26" t="s">
        <v>327</v>
      </c>
      <c r="Q69" s="26" t="s">
        <v>61</v>
      </c>
      <c r="R69" s="26" t="s">
        <v>327</v>
      </c>
      <c r="S69" s="26" t="s">
        <v>61</v>
      </c>
      <c r="T69" s="26" t="s">
        <v>327</v>
      </c>
      <c r="U69" s="26" t="s">
        <v>61</v>
      </c>
      <c r="V69" s="26" t="s">
        <v>61</v>
      </c>
      <c r="W69" s="26" t="s">
        <v>61</v>
      </c>
      <c r="X69" s="26" t="s">
        <v>327</v>
      </c>
      <c r="Y69" s="26" t="s">
        <v>61</v>
      </c>
      <c r="Z69" s="26" t="s">
        <v>61</v>
      </c>
      <c r="AA69" s="26" t="s">
        <v>61</v>
      </c>
      <c r="AB69" s="26" t="s">
        <v>327</v>
      </c>
      <c r="AC69" s="26" t="s">
        <v>327</v>
      </c>
    </row>
    <row r="70" spans="1:29" s="9" customFormat="1" ht="44.1" customHeight="1" x14ac:dyDescent="0.25">
      <c r="A70" s="28" t="s">
        <v>30</v>
      </c>
      <c r="B70" s="31" t="s">
        <v>523</v>
      </c>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row>
    <row r="71" spans="1:29" s="9" customFormat="1" ht="15" customHeight="1" x14ac:dyDescent="0.25">
      <c r="A71" s="28" t="s">
        <v>33</v>
      </c>
      <c r="B71" s="29" t="s">
        <v>524</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525</v>
      </c>
      <c r="B72" s="31" t="s">
        <v>491</v>
      </c>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c r="AC72" s="26"/>
    </row>
    <row r="73" spans="1:29" s="9" customFormat="1" ht="29.1" customHeight="1" x14ac:dyDescent="0.25">
      <c r="A73" s="28" t="s">
        <v>526</v>
      </c>
      <c r="B73" s="31" t="s">
        <v>470</v>
      </c>
      <c r="C73" s="26" t="s">
        <v>327</v>
      </c>
      <c r="D73" s="26" t="s">
        <v>327</v>
      </c>
      <c r="E73" s="26" t="s">
        <v>327</v>
      </c>
      <c r="F73" s="26" t="s">
        <v>327</v>
      </c>
      <c r="G73" s="26" t="s">
        <v>327</v>
      </c>
      <c r="H73" s="26" t="s">
        <v>327</v>
      </c>
      <c r="I73" s="26" t="s">
        <v>61</v>
      </c>
      <c r="J73" s="26" t="s">
        <v>327</v>
      </c>
      <c r="K73" s="26" t="s">
        <v>61</v>
      </c>
      <c r="L73" s="26" t="s">
        <v>327</v>
      </c>
      <c r="M73" s="26" t="s">
        <v>61</v>
      </c>
      <c r="N73" s="26" t="s">
        <v>327</v>
      </c>
      <c r="O73" s="26" t="s">
        <v>61</v>
      </c>
      <c r="P73" s="26" t="s">
        <v>327</v>
      </c>
      <c r="Q73" s="26" t="s">
        <v>61</v>
      </c>
      <c r="R73" s="26" t="s">
        <v>327</v>
      </c>
      <c r="S73" s="26" t="s">
        <v>61</v>
      </c>
      <c r="T73" s="26" t="s">
        <v>327</v>
      </c>
      <c r="U73" s="26" t="s">
        <v>61</v>
      </c>
      <c r="V73" s="26" t="s">
        <v>61</v>
      </c>
      <c r="W73" s="26" t="s">
        <v>61</v>
      </c>
      <c r="X73" s="26" t="s">
        <v>327</v>
      </c>
      <c r="Y73" s="26" t="s">
        <v>61</v>
      </c>
      <c r="Z73" s="26" t="s">
        <v>61</v>
      </c>
      <c r="AA73" s="26" t="s">
        <v>61</v>
      </c>
      <c r="AB73" s="26" t="s">
        <v>327</v>
      </c>
      <c r="AC73" s="26" t="s">
        <v>327</v>
      </c>
    </row>
    <row r="74" spans="1:29" s="9" customFormat="1" ht="15" customHeight="1" x14ac:dyDescent="0.25">
      <c r="A74" s="28" t="s">
        <v>527</v>
      </c>
      <c r="B74" s="31" t="s">
        <v>472</v>
      </c>
      <c r="C74" s="26" t="s">
        <v>327</v>
      </c>
      <c r="D74" s="26" t="s">
        <v>327</v>
      </c>
      <c r="E74" s="26" t="s">
        <v>327</v>
      </c>
      <c r="F74" s="26" t="s">
        <v>327</v>
      </c>
      <c r="G74" s="26" t="s">
        <v>327</v>
      </c>
      <c r="H74" s="26" t="s">
        <v>327</v>
      </c>
      <c r="I74" s="26" t="s">
        <v>61</v>
      </c>
      <c r="J74" s="26" t="s">
        <v>327</v>
      </c>
      <c r="K74" s="26" t="s">
        <v>61</v>
      </c>
      <c r="L74" s="26" t="s">
        <v>327</v>
      </c>
      <c r="M74" s="26" t="s">
        <v>61</v>
      </c>
      <c r="N74" s="26" t="s">
        <v>327</v>
      </c>
      <c r="O74" s="26" t="s">
        <v>61</v>
      </c>
      <c r="P74" s="26" t="s">
        <v>327</v>
      </c>
      <c r="Q74" s="26" t="s">
        <v>61</v>
      </c>
      <c r="R74" s="26" t="s">
        <v>327</v>
      </c>
      <c r="S74" s="26" t="s">
        <v>61</v>
      </c>
      <c r="T74" s="26" t="s">
        <v>327</v>
      </c>
      <c r="U74" s="26" t="s">
        <v>61</v>
      </c>
      <c r="V74" s="26" t="s">
        <v>61</v>
      </c>
      <c r="W74" s="26" t="s">
        <v>61</v>
      </c>
      <c r="X74" s="26" t="s">
        <v>327</v>
      </c>
      <c r="Y74" s="26" t="s">
        <v>61</v>
      </c>
      <c r="Z74" s="26" t="s">
        <v>61</v>
      </c>
      <c r="AA74" s="26" t="s">
        <v>61</v>
      </c>
      <c r="AB74" s="26" t="s">
        <v>327</v>
      </c>
      <c r="AC74" s="26" t="s">
        <v>327</v>
      </c>
    </row>
    <row r="75" spans="1:29" s="9" customFormat="1" ht="15" customHeight="1" x14ac:dyDescent="0.25">
      <c r="A75" s="28" t="s">
        <v>528</v>
      </c>
      <c r="B75" s="31" t="s">
        <v>529</v>
      </c>
      <c r="C75" s="26" t="s">
        <v>327</v>
      </c>
      <c r="D75" s="26" t="s">
        <v>327</v>
      </c>
      <c r="E75" s="26" t="s">
        <v>327</v>
      </c>
      <c r="F75" s="26" t="s">
        <v>327</v>
      </c>
      <c r="G75" s="26" t="s">
        <v>327</v>
      </c>
      <c r="H75" s="26" t="s">
        <v>327</v>
      </c>
      <c r="I75" s="26" t="s">
        <v>61</v>
      </c>
      <c r="J75" s="26" t="s">
        <v>327</v>
      </c>
      <c r="K75" s="26" t="s">
        <v>61</v>
      </c>
      <c r="L75" s="26" t="s">
        <v>327</v>
      </c>
      <c r="M75" s="26" t="s">
        <v>61</v>
      </c>
      <c r="N75" s="26" t="s">
        <v>327</v>
      </c>
      <c r="O75" s="26" t="s">
        <v>61</v>
      </c>
      <c r="P75" s="26" t="s">
        <v>327</v>
      </c>
      <c r="Q75" s="26" t="s">
        <v>61</v>
      </c>
      <c r="R75" s="26" t="s">
        <v>327</v>
      </c>
      <c r="S75" s="26" t="s">
        <v>61</v>
      </c>
      <c r="T75" s="26" t="s">
        <v>327</v>
      </c>
      <c r="U75" s="26" t="s">
        <v>61</v>
      </c>
      <c r="V75" s="26" t="s">
        <v>61</v>
      </c>
      <c r="W75" s="26" t="s">
        <v>61</v>
      </c>
      <c r="X75" s="26" t="s">
        <v>327</v>
      </c>
      <c r="Y75" s="26" t="s">
        <v>61</v>
      </c>
      <c r="Z75" s="26" t="s">
        <v>61</v>
      </c>
      <c r="AA75" s="26" t="s">
        <v>61</v>
      </c>
      <c r="AB75" s="26" t="s">
        <v>327</v>
      </c>
      <c r="AC75" s="26" t="s">
        <v>327</v>
      </c>
    </row>
    <row r="76" spans="1:29" s="9" customFormat="1" ht="15" customHeight="1" x14ac:dyDescent="0.25">
      <c r="A76" s="28" t="s">
        <v>530</v>
      </c>
      <c r="B76" s="31" t="s">
        <v>480</v>
      </c>
      <c r="C76" s="26" t="s">
        <v>327</v>
      </c>
      <c r="D76" s="26" t="s">
        <v>327</v>
      </c>
      <c r="E76" s="26" t="s">
        <v>327</v>
      </c>
      <c r="F76" s="26" t="s">
        <v>327</v>
      </c>
      <c r="G76" s="26" t="s">
        <v>327</v>
      </c>
      <c r="H76" s="26" t="s">
        <v>327</v>
      </c>
      <c r="I76" s="26" t="s">
        <v>61</v>
      </c>
      <c r="J76" s="26" t="s">
        <v>327</v>
      </c>
      <c r="K76" s="26" t="s">
        <v>61</v>
      </c>
      <c r="L76" s="26" t="s">
        <v>327</v>
      </c>
      <c r="M76" s="26" t="s">
        <v>61</v>
      </c>
      <c r="N76" s="26" t="s">
        <v>327</v>
      </c>
      <c r="O76" s="26" t="s">
        <v>61</v>
      </c>
      <c r="P76" s="26" t="s">
        <v>327</v>
      </c>
      <c r="Q76" s="26" t="s">
        <v>61</v>
      </c>
      <c r="R76" s="26" t="s">
        <v>327</v>
      </c>
      <c r="S76" s="26" t="s">
        <v>61</v>
      </c>
      <c r="T76" s="26" t="s">
        <v>327</v>
      </c>
      <c r="U76" s="26" t="s">
        <v>61</v>
      </c>
      <c r="V76" s="26" t="s">
        <v>61</v>
      </c>
      <c r="W76" s="26" t="s">
        <v>61</v>
      </c>
      <c r="X76" s="26" t="s">
        <v>327</v>
      </c>
      <c r="Y76" s="26" t="s">
        <v>61</v>
      </c>
      <c r="Z76" s="26" t="s">
        <v>61</v>
      </c>
      <c r="AA76" s="26" t="s">
        <v>61</v>
      </c>
      <c r="AB76" s="26" t="s">
        <v>327</v>
      </c>
      <c r="AC76" s="26" t="s">
        <v>327</v>
      </c>
    </row>
    <row r="77" spans="1:29" s="9" customFormat="1" ht="15" customHeight="1" x14ac:dyDescent="0.25">
      <c r="A77" s="28" t="s">
        <v>531</v>
      </c>
      <c r="B77" s="31" t="s">
        <v>482</v>
      </c>
      <c r="C77" s="26" t="s">
        <v>327</v>
      </c>
      <c r="D77" s="26" t="s">
        <v>327</v>
      </c>
      <c r="E77" s="26" t="s">
        <v>327</v>
      </c>
      <c r="F77" s="26" t="s">
        <v>327</v>
      </c>
      <c r="G77" s="26" t="s">
        <v>327</v>
      </c>
      <c r="H77" s="26" t="s">
        <v>327</v>
      </c>
      <c r="I77" s="26" t="s">
        <v>61</v>
      </c>
      <c r="J77" s="26" t="s">
        <v>327</v>
      </c>
      <c r="K77" s="26" t="s">
        <v>61</v>
      </c>
      <c r="L77" s="26" t="s">
        <v>327</v>
      </c>
      <c r="M77" s="26" t="s">
        <v>61</v>
      </c>
      <c r="N77" s="26" t="s">
        <v>327</v>
      </c>
      <c r="O77" s="26" t="s">
        <v>61</v>
      </c>
      <c r="P77" s="26" t="s">
        <v>327</v>
      </c>
      <c r="Q77" s="26" t="s">
        <v>61</v>
      </c>
      <c r="R77" s="26" t="s">
        <v>327</v>
      </c>
      <c r="S77" s="26" t="s">
        <v>61</v>
      </c>
      <c r="T77" s="26" t="s">
        <v>327</v>
      </c>
      <c r="U77" s="26" t="s">
        <v>61</v>
      </c>
      <c r="V77" s="26" t="s">
        <v>61</v>
      </c>
      <c r="W77" s="26" t="s">
        <v>61</v>
      </c>
      <c r="X77" s="26" t="s">
        <v>327</v>
      </c>
      <c r="Y77" s="26" t="s">
        <v>61</v>
      </c>
      <c r="Z77" s="26" t="s">
        <v>61</v>
      </c>
      <c r="AA77" s="26" t="s">
        <v>61</v>
      </c>
      <c r="AB77" s="26" t="s">
        <v>327</v>
      </c>
      <c r="AC77" s="26" t="s">
        <v>327</v>
      </c>
    </row>
    <row r="78" spans="1:29" s="9" customFormat="1" ht="15" customHeight="1" x14ac:dyDescent="0.25">
      <c r="A78" s="28" t="s">
        <v>532</v>
      </c>
      <c r="B78" s="31" t="s">
        <v>484</v>
      </c>
      <c r="C78" s="26" t="s">
        <v>327</v>
      </c>
      <c r="D78" s="26" t="s">
        <v>327</v>
      </c>
      <c r="E78" s="26" t="s">
        <v>327</v>
      </c>
      <c r="F78" s="26" t="s">
        <v>327</v>
      </c>
      <c r="G78" s="26" t="s">
        <v>327</v>
      </c>
      <c r="H78" s="26" t="s">
        <v>327</v>
      </c>
      <c r="I78" s="26" t="s">
        <v>61</v>
      </c>
      <c r="J78" s="26" t="s">
        <v>327</v>
      </c>
      <c r="K78" s="26" t="s">
        <v>61</v>
      </c>
      <c r="L78" s="26" t="s">
        <v>327</v>
      </c>
      <c r="M78" s="26" t="s">
        <v>61</v>
      </c>
      <c r="N78" s="26" t="s">
        <v>327</v>
      </c>
      <c r="O78" s="26" t="s">
        <v>61</v>
      </c>
      <c r="P78" s="26" t="s">
        <v>327</v>
      </c>
      <c r="Q78" s="26" t="s">
        <v>61</v>
      </c>
      <c r="R78" s="26" t="s">
        <v>327</v>
      </c>
      <c r="S78" s="26" t="s">
        <v>61</v>
      </c>
      <c r="T78" s="26" t="s">
        <v>327</v>
      </c>
      <c r="U78" s="26" t="s">
        <v>61</v>
      </c>
      <c r="V78" s="26" t="s">
        <v>61</v>
      </c>
      <c r="W78" s="26" t="s">
        <v>61</v>
      </c>
      <c r="X78" s="26" t="s">
        <v>327</v>
      </c>
      <c r="Y78" s="26" t="s">
        <v>61</v>
      </c>
      <c r="Z78" s="26" t="s">
        <v>61</v>
      </c>
      <c r="AA78" s="26" t="s">
        <v>61</v>
      </c>
      <c r="AB78" s="26" t="s">
        <v>327</v>
      </c>
      <c r="AC78" s="26" t="s">
        <v>327</v>
      </c>
    </row>
    <row r="79" spans="1:29" s="9" customFormat="1" ht="15" customHeight="1" x14ac:dyDescent="0.25">
      <c r="A79" s="28" t="s">
        <v>533</v>
      </c>
      <c r="B79" s="31" t="s">
        <v>486</v>
      </c>
      <c r="C79" s="26" t="s">
        <v>327</v>
      </c>
      <c r="D79" s="26" t="s">
        <v>327</v>
      </c>
      <c r="E79" s="26" t="s">
        <v>327</v>
      </c>
      <c r="F79" s="26" t="s">
        <v>327</v>
      </c>
      <c r="G79" s="26" t="s">
        <v>327</v>
      </c>
      <c r="H79" s="26" t="s">
        <v>327</v>
      </c>
      <c r="I79" s="26" t="s">
        <v>61</v>
      </c>
      <c r="J79" s="26" t="s">
        <v>327</v>
      </c>
      <c r="K79" s="26" t="s">
        <v>61</v>
      </c>
      <c r="L79" s="26" t="s">
        <v>327</v>
      </c>
      <c r="M79" s="26" t="s">
        <v>61</v>
      </c>
      <c r="N79" s="26" t="s">
        <v>327</v>
      </c>
      <c r="O79" s="26" t="s">
        <v>61</v>
      </c>
      <c r="P79" s="26" t="s">
        <v>327</v>
      </c>
      <c r="Q79" s="26" t="s">
        <v>61</v>
      </c>
      <c r="R79" s="26" t="s">
        <v>327</v>
      </c>
      <c r="S79" s="26" t="s">
        <v>61</v>
      </c>
      <c r="T79" s="26" t="s">
        <v>327</v>
      </c>
      <c r="U79" s="26" t="s">
        <v>61</v>
      </c>
      <c r="V79" s="26" t="s">
        <v>61</v>
      </c>
      <c r="W79" s="26" t="s">
        <v>61</v>
      </c>
      <c r="X79" s="26" t="s">
        <v>327</v>
      </c>
      <c r="Y79" s="26" t="s">
        <v>61</v>
      </c>
      <c r="Z79" s="26" t="s">
        <v>61</v>
      </c>
      <c r="AA79" s="26" t="s">
        <v>61</v>
      </c>
      <c r="AB79" s="26" t="s">
        <v>327</v>
      </c>
      <c r="AC79" s="26" t="s">
        <v>327</v>
      </c>
    </row>
    <row r="80" spans="1:29" s="9" customFormat="1" ht="15" customHeight="1" x14ac:dyDescent="0.25">
      <c r="A80" s="28" t="s">
        <v>534</v>
      </c>
      <c r="B80" s="31" t="s">
        <v>488</v>
      </c>
      <c r="C80" s="26" t="s">
        <v>327</v>
      </c>
      <c r="D80" s="26" t="s">
        <v>327</v>
      </c>
      <c r="E80" s="26" t="s">
        <v>327</v>
      </c>
      <c r="F80" s="26" t="s">
        <v>327</v>
      </c>
      <c r="G80" s="26" t="s">
        <v>327</v>
      </c>
      <c r="H80" s="26" t="s">
        <v>327</v>
      </c>
      <c r="I80" s="26" t="s">
        <v>61</v>
      </c>
      <c r="J80" s="26" t="s">
        <v>327</v>
      </c>
      <c r="K80" s="26" t="s">
        <v>61</v>
      </c>
      <c r="L80" s="26" t="s">
        <v>327</v>
      </c>
      <c r="M80" s="26" t="s">
        <v>61</v>
      </c>
      <c r="N80" s="26" t="s">
        <v>327</v>
      </c>
      <c r="O80" s="26" t="s">
        <v>61</v>
      </c>
      <c r="P80" s="26" t="s">
        <v>327</v>
      </c>
      <c r="Q80" s="26" t="s">
        <v>61</v>
      </c>
      <c r="R80" s="26" t="s">
        <v>327</v>
      </c>
      <c r="S80" s="26" t="s">
        <v>61</v>
      </c>
      <c r="T80" s="26" t="s">
        <v>327</v>
      </c>
      <c r="U80" s="26" t="s">
        <v>61</v>
      </c>
      <c r="V80" s="26" t="s">
        <v>61</v>
      </c>
      <c r="W80" s="26" t="s">
        <v>61</v>
      </c>
      <c r="X80" s="26" t="s">
        <v>327</v>
      </c>
      <c r="Y80" s="26" t="s">
        <v>61</v>
      </c>
      <c r="Z80" s="26" t="s">
        <v>61</v>
      </c>
      <c r="AA80" s="26" t="s">
        <v>61</v>
      </c>
      <c r="AB80" s="26" t="s">
        <v>327</v>
      </c>
      <c r="AC80" s="26" t="s">
        <v>327</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191</v>
      </c>
      <c r="AZ1" s="2" t="s">
        <v>0</v>
      </c>
    </row>
    <row r="2" spans="1:52" ht="15.75" x14ac:dyDescent="0.25">
      <c r="C2" s="1" t="s">
        <v>191</v>
      </c>
      <c r="AZ2" s="2" t="s">
        <v>1</v>
      </c>
    </row>
    <row r="3" spans="1:52" ht="15.75" x14ac:dyDescent="0.25">
      <c r="C3" s="1" t="s">
        <v>191</v>
      </c>
      <c r="AZ3" s="2" t="s">
        <v>2</v>
      </c>
    </row>
    <row r="4" spans="1:52" ht="15" x14ac:dyDescent="0.25"/>
    <row r="5" spans="1:52"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6" spans="1:52" ht="15" x14ac:dyDescent="0.25"/>
    <row r="7" spans="1:52" ht="18.75"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8" spans="1:52" ht="15" x14ac:dyDescent="0.25"/>
    <row r="9" spans="1:52" ht="15.75"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75"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row>
    <row r="11" spans="1:52" ht="15" x14ac:dyDescent="0.25"/>
    <row r="12" spans="1:52" ht="15.75"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75"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c r="AS13" s="37"/>
      <c r="AT13" s="37"/>
      <c r="AU13" s="37"/>
      <c r="AV13" s="37"/>
      <c r="AW13" s="37"/>
      <c r="AX13" s="37"/>
      <c r="AY13" s="37"/>
      <c r="AZ13" s="37"/>
    </row>
    <row r="14" spans="1:52" ht="15" x14ac:dyDescent="0.25"/>
    <row r="15" spans="1:52" ht="15.75" x14ac:dyDescent="0.25">
      <c r="A15" s="36" t="s">
        <v>9</v>
      </c>
      <c r="B15" s="36"/>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row>
    <row r="16" spans="1:52" ht="15.75"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c r="AS16" s="37"/>
      <c r="AT16" s="37"/>
      <c r="AU16" s="37"/>
      <c r="AV16" s="37"/>
      <c r="AW16" s="37"/>
      <c r="AX16" s="37"/>
      <c r="AY16" s="37"/>
      <c r="AZ16" s="37"/>
    </row>
    <row r="17" spans="1:52" ht="15" x14ac:dyDescent="0.25"/>
    <row r="18" spans="1:52" ht="15" x14ac:dyDescent="0.25"/>
    <row r="19" spans="1:52" ht="15" x14ac:dyDescent="0.25"/>
    <row r="20" spans="1:52" ht="15" x14ac:dyDescent="0.25"/>
    <row r="21" spans="1:52" ht="18.75" x14ac:dyDescent="0.3">
      <c r="A21" s="45" t="s">
        <v>535</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row>
    <row r="22" spans="1:52" s="32" customFormat="1" ht="15.75" x14ac:dyDescent="0.25">
      <c r="A22" s="42" t="s">
        <v>536</v>
      </c>
      <c r="B22" s="42" t="s">
        <v>537</v>
      </c>
      <c r="C22" s="42" t="s">
        <v>538</v>
      </c>
      <c r="D22" s="42" t="s">
        <v>539</v>
      </c>
      <c r="E22" s="44" t="s">
        <v>540</v>
      </c>
      <c r="F22" s="44"/>
      <c r="G22" s="44"/>
      <c r="H22" s="44"/>
      <c r="I22" s="44"/>
      <c r="J22" s="44"/>
      <c r="K22" s="44"/>
      <c r="L22" s="44"/>
      <c r="M22" s="44"/>
      <c r="N22" s="44"/>
      <c r="O22" s="44"/>
      <c r="P22" s="44"/>
      <c r="Q22" s="42" t="s">
        <v>541</v>
      </c>
      <c r="R22" s="42" t="s">
        <v>542</v>
      </c>
      <c r="S22" s="42" t="s">
        <v>543</v>
      </c>
      <c r="T22" s="42" t="s">
        <v>544</v>
      </c>
      <c r="U22" s="42" t="s">
        <v>545</v>
      </c>
      <c r="V22" s="42" t="s">
        <v>546</v>
      </c>
      <c r="W22" s="44" t="s">
        <v>547</v>
      </c>
      <c r="X22" s="44"/>
      <c r="Y22" s="42" t="s">
        <v>548</v>
      </c>
      <c r="Z22" s="42" t="s">
        <v>549</v>
      </c>
      <c r="AA22" s="42" t="s">
        <v>550</v>
      </c>
      <c r="AB22" s="42" t="s">
        <v>551</v>
      </c>
      <c r="AC22" s="42" t="s">
        <v>552</v>
      </c>
      <c r="AD22" s="42" t="s">
        <v>553</v>
      </c>
      <c r="AE22" s="42" t="s">
        <v>554</v>
      </c>
      <c r="AF22" s="42" t="s">
        <v>555</v>
      </c>
      <c r="AG22" s="42" t="s">
        <v>556</v>
      </c>
      <c r="AH22" s="42" t="s">
        <v>557</v>
      </c>
      <c r="AI22" s="42" t="s">
        <v>558</v>
      </c>
      <c r="AJ22" s="44" t="s">
        <v>559</v>
      </c>
      <c r="AK22" s="44"/>
      <c r="AL22" s="44"/>
      <c r="AM22" s="44"/>
      <c r="AN22" s="44"/>
      <c r="AO22" s="44"/>
      <c r="AP22" s="44" t="s">
        <v>560</v>
      </c>
      <c r="AQ22" s="44"/>
      <c r="AR22" s="44"/>
      <c r="AS22" s="44"/>
      <c r="AT22" s="44" t="s">
        <v>561</v>
      </c>
      <c r="AU22" s="44"/>
      <c r="AV22" s="42" t="s">
        <v>562</v>
      </c>
      <c r="AW22" s="42" t="s">
        <v>563</v>
      </c>
      <c r="AX22" s="42" t="s">
        <v>564</v>
      </c>
      <c r="AY22" s="42" t="s">
        <v>565</v>
      </c>
      <c r="AZ22" s="42" t="s">
        <v>566</v>
      </c>
    </row>
    <row r="23" spans="1:52" s="32" customFormat="1" ht="15.75" x14ac:dyDescent="0.25">
      <c r="A23" s="48"/>
      <c r="B23" s="48"/>
      <c r="C23" s="48"/>
      <c r="D23" s="48"/>
      <c r="E23" s="42" t="s">
        <v>567</v>
      </c>
      <c r="F23" s="42" t="s">
        <v>511</v>
      </c>
      <c r="G23" s="42" t="s">
        <v>513</v>
      </c>
      <c r="H23" s="42" t="s">
        <v>515</v>
      </c>
      <c r="I23" s="42" t="s">
        <v>568</v>
      </c>
      <c r="J23" s="42" t="s">
        <v>569</v>
      </c>
      <c r="K23" s="42" t="s">
        <v>570</v>
      </c>
      <c r="L23" s="80" t="s">
        <v>480</v>
      </c>
      <c r="M23" s="80" t="s">
        <v>482</v>
      </c>
      <c r="N23" s="80" t="s">
        <v>484</v>
      </c>
      <c r="O23" s="80" t="s">
        <v>517</v>
      </c>
      <c r="P23" s="42" t="s">
        <v>571</v>
      </c>
      <c r="Q23" s="48"/>
      <c r="R23" s="48"/>
      <c r="S23" s="48"/>
      <c r="T23" s="48"/>
      <c r="U23" s="48"/>
      <c r="V23" s="48"/>
      <c r="W23" s="42" t="s">
        <v>322</v>
      </c>
      <c r="X23" s="42" t="s">
        <v>572</v>
      </c>
      <c r="Y23" s="48"/>
      <c r="Z23" s="48"/>
      <c r="AA23" s="48"/>
      <c r="AB23" s="48"/>
      <c r="AC23" s="48"/>
      <c r="AD23" s="48"/>
      <c r="AE23" s="48"/>
      <c r="AF23" s="48"/>
      <c r="AG23" s="48"/>
      <c r="AH23" s="48"/>
      <c r="AI23" s="48"/>
      <c r="AJ23" s="44" t="s">
        <v>573</v>
      </c>
      <c r="AK23" s="44"/>
      <c r="AL23" s="44" t="s">
        <v>574</v>
      </c>
      <c r="AM23" s="44"/>
      <c r="AN23" s="42" t="s">
        <v>575</v>
      </c>
      <c r="AO23" s="42" t="s">
        <v>576</v>
      </c>
      <c r="AP23" s="42" t="s">
        <v>577</v>
      </c>
      <c r="AQ23" s="42" t="s">
        <v>578</v>
      </c>
      <c r="AR23" s="42" t="s">
        <v>579</v>
      </c>
      <c r="AS23" s="42" t="s">
        <v>580</v>
      </c>
      <c r="AT23" s="42" t="s">
        <v>581</v>
      </c>
      <c r="AU23" s="42" t="s">
        <v>572</v>
      </c>
      <c r="AV23" s="48"/>
      <c r="AW23" s="48"/>
      <c r="AX23" s="48"/>
      <c r="AY23" s="48"/>
      <c r="AZ23" s="48"/>
    </row>
    <row r="24" spans="1:52" s="32" customFormat="1" ht="47.25" x14ac:dyDescent="0.25">
      <c r="A24" s="43"/>
      <c r="B24" s="43"/>
      <c r="C24" s="43"/>
      <c r="D24" s="43"/>
      <c r="E24" s="43"/>
      <c r="F24" s="43"/>
      <c r="G24" s="43"/>
      <c r="H24" s="43"/>
      <c r="I24" s="43"/>
      <c r="J24" s="43"/>
      <c r="K24" s="43"/>
      <c r="L24" s="81"/>
      <c r="M24" s="81"/>
      <c r="N24" s="81"/>
      <c r="O24" s="81"/>
      <c r="P24" s="43"/>
      <c r="Q24" s="43"/>
      <c r="R24" s="43"/>
      <c r="S24" s="43"/>
      <c r="T24" s="43"/>
      <c r="U24" s="43"/>
      <c r="V24" s="43"/>
      <c r="W24" s="43"/>
      <c r="X24" s="43"/>
      <c r="Y24" s="43"/>
      <c r="Z24" s="43"/>
      <c r="AA24" s="43"/>
      <c r="AB24" s="43"/>
      <c r="AC24" s="43"/>
      <c r="AD24" s="43"/>
      <c r="AE24" s="43"/>
      <c r="AF24" s="43"/>
      <c r="AG24" s="43"/>
      <c r="AH24" s="43"/>
      <c r="AI24" s="43"/>
      <c r="AJ24" s="6" t="s">
        <v>582</v>
      </c>
      <c r="AK24" s="6" t="s">
        <v>583</v>
      </c>
      <c r="AL24" s="6" t="s">
        <v>322</v>
      </c>
      <c r="AM24" s="6" t="s">
        <v>572</v>
      </c>
      <c r="AN24" s="43"/>
      <c r="AO24" s="43"/>
      <c r="AP24" s="43"/>
      <c r="AQ24" s="43"/>
      <c r="AR24" s="43"/>
      <c r="AS24" s="43"/>
      <c r="AT24" s="43"/>
      <c r="AU24" s="43"/>
      <c r="AV24" s="43"/>
      <c r="AW24" s="43"/>
      <c r="AX24" s="43"/>
      <c r="AY24" s="43"/>
      <c r="AZ24" s="43"/>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584</v>
      </c>
      <c r="AD25" s="4" t="s">
        <v>585</v>
      </c>
      <c r="AE25" s="4" t="s">
        <v>586</v>
      </c>
      <c r="AF25" s="4" t="s">
        <v>587</v>
      </c>
      <c r="AG25" s="4" t="s">
        <v>588</v>
      </c>
      <c r="AH25" s="4" t="s">
        <v>589</v>
      </c>
      <c r="AI25" s="4" t="s">
        <v>590</v>
      </c>
      <c r="AJ25" s="4" t="s">
        <v>591</v>
      </c>
      <c r="AK25" s="4" t="s">
        <v>592</v>
      </c>
      <c r="AL25" s="4" t="s">
        <v>593</v>
      </c>
      <c r="AM25" s="4" t="s">
        <v>594</v>
      </c>
      <c r="AN25" s="4" t="s">
        <v>595</v>
      </c>
      <c r="AO25" s="4" t="s">
        <v>596</v>
      </c>
      <c r="AP25" s="4" t="s">
        <v>597</v>
      </c>
      <c r="AQ25" s="4" t="s">
        <v>598</v>
      </c>
      <c r="AR25" s="4" t="s">
        <v>599</v>
      </c>
      <c r="AS25" s="4" t="s">
        <v>600</v>
      </c>
      <c r="AT25" s="4" t="s">
        <v>601</v>
      </c>
      <c r="AU25" s="4" t="s">
        <v>602</v>
      </c>
      <c r="AV25" s="4" t="s">
        <v>603</v>
      </c>
      <c r="AW25" s="4" t="s">
        <v>604</v>
      </c>
      <c r="AX25" s="4" t="s">
        <v>605</v>
      </c>
      <c r="AY25" s="4" t="s">
        <v>606</v>
      </c>
      <c r="AZ25" s="4" t="s">
        <v>607</v>
      </c>
    </row>
    <row r="26" spans="1:52" ht="15.75" x14ac:dyDescent="0.25">
      <c r="A26" s="8" t="s">
        <v>61</v>
      </c>
      <c r="B26" s="8" t="s">
        <v>61</v>
      </c>
      <c r="C26" s="8" t="s">
        <v>61</v>
      </c>
      <c r="D26" s="8" t="s">
        <v>61</v>
      </c>
      <c r="E26" s="8" t="s">
        <v>61</v>
      </c>
      <c r="F26" s="8" t="s">
        <v>61</v>
      </c>
      <c r="G26" s="8" t="s">
        <v>61</v>
      </c>
      <c r="H26" s="8" t="s">
        <v>61</v>
      </c>
      <c r="I26" s="8" t="s">
        <v>61</v>
      </c>
      <c r="J26" s="8" t="s">
        <v>61</v>
      </c>
      <c r="K26" s="8" t="s">
        <v>61</v>
      </c>
      <c r="L26" s="8" t="s">
        <v>61</v>
      </c>
      <c r="M26" s="8" t="s">
        <v>61</v>
      </c>
      <c r="N26" s="8" t="s">
        <v>61</v>
      </c>
      <c r="O26" s="8" t="s">
        <v>61</v>
      </c>
      <c r="P26" s="8" t="s">
        <v>61</v>
      </c>
      <c r="Q26" s="8" t="s">
        <v>61</v>
      </c>
      <c r="R26" s="8" t="s">
        <v>61</v>
      </c>
      <c r="S26" s="8" t="s">
        <v>61</v>
      </c>
      <c r="T26" s="8" t="s">
        <v>61</v>
      </c>
      <c r="U26" s="8" t="s">
        <v>61</v>
      </c>
      <c r="V26" s="8" t="s">
        <v>61</v>
      </c>
      <c r="W26" s="8" t="s">
        <v>61</v>
      </c>
      <c r="X26" s="8" t="s">
        <v>61</v>
      </c>
      <c r="Y26" s="8" t="s">
        <v>61</v>
      </c>
      <c r="Z26" s="8" t="s">
        <v>61</v>
      </c>
      <c r="AA26" s="8" t="s">
        <v>61</v>
      </c>
      <c r="AB26" s="8" t="s">
        <v>61</v>
      </c>
      <c r="AC26" s="8" t="s">
        <v>61</v>
      </c>
      <c r="AD26" s="8" t="s">
        <v>61</v>
      </c>
      <c r="AE26" s="8" t="s">
        <v>61</v>
      </c>
      <c r="AF26" s="8" t="s">
        <v>61</v>
      </c>
      <c r="AG26" s="8" t="s">
        <v>61</v>
      </c>
      <c r="AH26" s="8" t="s">
        <v>61</v>
      </c>
      <c r="AI26" s="8" t="s">
        <v>61</v>
      </c>
      <c r="AJ26" s="8" t="s">
        <v>61</v>
      </c>
      <c r="AK26" s="8" t="s">
        <v>61</v>
      </c>
      <c r="AL26" s="8" t="s">
        <v>61</v>
      </c>
      <c r="AM26" s="8" t="s">
        <v>61</v>
      </c>
      <c r="AN26" s="8" t="s">
        <v>61</v>
      </c>
      <c r="AO26" s="8" t="s">
        <v>61</v>
      </c>
      <c r="AP26" s="8" t="s">
        <v>61</v>
      </c>
      <c r="AQ26" s="8" t="s">
        <v>61</v>
      </c>
      <c r="AR26" s="8" t="s">
        <v>61</v>
      </c>
      <c r="AS26" s="8" t="s">
        <v>61</v>
      </c>
      <c r="AT26" s="8" t="s">
        <v>61</v>
      </c>
      <c r="AU26" s="8" t="s">
        <v>61</v>
      </c>
      <c r="AV26" s="8" t="s">
        <v>61</v>
      </c>
      <c r="AW26" s="8" t="s">
        <v>61</v>
      </c>
      <c r="AX26" s="8" t="s">
        <v>61</v>
      </c>
      <c r="AY26" s="8" t="s">
        <v>61</v>
      </c>
      <c r="AZ26" s="14" t="s">
        <v>61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0" t="s">
        <v>3</v>
      </c>
      <c r="B5" s="40"/>
    </row>
    <row r="6" spans="1:2" ht="15.95" customHeight="1" x14ac:dyDescent="0.25"/>
    <row r="7" spans="1:2" ht="18.95" customHeight="1" x14ac:dyDescent="0.3">
      <c r="A7" s="41" t="s">
        <v>4</v>
      </c>
      <c r="B7" s="41"/>
    </row>
    <row r="8" spans="1:2" ht="15.95" customHeight="1" x14ac:dyDescent="0.25"/>
    <row r="9" spans="1:2" ht="15.95" customHeight="1" x14ac:dyDescent="0.25">
      <c r="A9" s="40" t="s">
        <v>5</v>
      </c>
      <c r="B9" s="40"/>
    </row>
    <row r="10" spans="1:2" ht="15.95" customHeight="1" x14ac:dyDescent="0.25">
      <c r="A10" s="37" t="s">
        <v>6</v>
      </c>
      <c r="B10" s="37"/>
    </row>
    <row r="11" spans="1:2" ht="15.95" customHeight="1" x14ac:dyDescent="0.25"/>
    <row r="12" spans="1:2" ht="15.95" customHeight="1" x14ac:dyDescent="0.25">
      <c r="A12" s="40" t="s">
        <v>7</v>
      </c>
      <c r="B12" s="40"/>
    </row>
    <row r="13" spans="1:2" ht="15.95" customHeight="1" x14ac:dyDescent="0.25">
      <c r="A13" s="37" t="s">
        <v>8</v>
      </c>
      <c r="B13" s="37"/>
    </row>
    <row r="14" spans="1:2" ht="15.95" customHeight="1" x14ac:dyDescent="0.25"/>
    <row r="15" spans="1:2" ht="32.1" customHeight="1" x14ac:dyDescent="0.25">
      <c r="A15" s="36" t="s">
        <v>9</v>
      </c>
      <c r="B15" s="36"/>
    </row>
    <row r="16" spans="1:2" ht="15.95" customHeight="1" x14ac:dyDescent="0.25">
      <c r="A16" s="37" t="s">
        <v>10</v>
      </c>
      <c r="B16" s="37"/>
    </row>
    <row r="17" spans="1:2" ht="15.95" customHeight="1" x14ac:dyDescent="0.25"/>
    <row r="18" spans="1:2" ht="18.95" customHeight="1" x14ac:dyDescent="0.3">
      <c r="A18" s="45" t="s">
        <v>608</v>
      </c>
      <c r="B18" s="45"/>
    </row>
    <row r="21" spans="1:2" ht="63" customHeight="1" x14ac:dyDescent="0.25">
      <c r="A21" s="33" t="s">
        <v>609</v>
      </c>
      <c r="B21" s="3" t="s">
        <v>9</v>
      </c>
    </row>
    <row r="22" spans="1:2" ht="111" customHeight="1" x14ac:dyDescent="0.25">
      <c r="A22" s="33" t="s">
        <v>610</v>
      </c>
      <c r="B22" s="3" t="s">
        <v>611</v>
      </c>
    </row>
    <row r="23" spans="1:2" ht="15.95" customHeight="1" x14ac:dyDescent="0.25">
      <c r="A23" s="33" t="s">
        <v>612</v>
      </c>
      <c r="B23" s="3" t="s">
        <v>613</v>
      </c>
    </row>
    <row r="24" spans="1:2" ht="15.95" customHeight="1" x14ac:dyDescent="0.25">
      <c r="A24" s="33" t="s">
        <v>614</v>
      </c>
      <c r="B24" s="3" t="s">
        <v>327</v>
      </c>
    </row>
    <row r="25" spans="1:2" ht="15.95" customHeight="1" x14ac:dyDescent="0.25">
      <c r="A25" s="33" t="s">
        <v>480</v>
      </c>
      <c r="B25" s="3" t="s">
        <v>327</v>
      </c>
    </row>
    <row r="26" spans="1:2" ht="15.95" customHeight="1" x14ac:dyDescent="0.25">
      <c r="A26" s="33" t="s">
        <v>482</v>
      </c>
      <c r="B26" s="3" t="s">
        <v>327</v>
      </c>
    </row>
    <row r="27" spans="1:2" ht="15.95" customHeight="1" x14ac:dyDescent="0.25">
      <c r="A27" s="33" t="s">
        <v>484</v>
      </c>
      <c r="B27" s="3" t="s">
        <v>615</v>
      </c>
    </row>
    <row r="28" spans="1:2" ht="15.95" customHeight="1" x14ac:dyDescent="0.25">
      <c r="A28" s="33" t="s">
        <v>486</v>
      </c>
      <c r="B28" s="3" t="s">
        <v>327</v>
      </c>
    </row>
    <row r="29" spans="1:2" ht="15.95" customHeight="1" x14ac:dyDescent="0.25">
      <c r="A29" s="33" t="s">
        <v>488</v>
      </c>
      <c r="B29" s="3" t="s">
        <v>327</v>
      </c>
    </row>
    <row r="30" spans="1:2" ht="15.95" customHeight="1" x14ac:dyDescent="0.25">
      <c r="A30" s="33" t="s">
        <v>616</v>
      </c>
      <c r="B30" s="3" t="s">
        <v>161</v>
      </c>
    </row>
    <row r="31" spans="1:2" ht="15.95" customHeight="1" x14ac:dyDescent="0.25">
      <c r="A31" s="33" t="s">
        <v>617</v>
      </c>
      <c r="B31" s="3" t="s">
        <v>163</v>
      </c>
    </row>
    <row r="32" spans="1:2" ht="15.95" customHeight="1" x14ac:dyDescent="0.25">
      <c r="A32" s="33" t="s">
        <v>618</v>
      </c>
      <c r="B32" s="3" t="s">
        <v>412</v>
      </c>
    </row>
    <row r="33" spans="1:2" ht="15.95" customHeight="1" x14ac:dyDescent="0.25">
      <c r="A33" s="33" t="s">
        <v>619</v>
      </c>
      <c r="B33" s="3" t="s">
        <v>620</v>
      </c>
    </row>
    <row r="34" spans="1:2" ht="15.95" customHeight="1" x14ac:dyDescent="0.25">
      <c r="A34" s="33" t="s">
        <v>621</v>
      </c>
      <c r="B34" s="3" t="s">
        <v>327</v>
      </c>
    </row>
    <row r="35" spans="1:2" ht="15.95" customHeight="1" x14ac:dyDescent="0.25">
      <c r="A35" s="34" t="s">
        <v>622</v>
      </c>
      <c r="B35" s="3" t="s">
        <v>327</v>
      </c>
    </row>
    <row r="36" spans="1:2" ht="15.95" customHeight="1" x14ac:dyDescent="0.25">
      <c r="A36" s="33" t="s">
        <v>623</v>
      </c>
      <c r="B36" s="3"/>
    </row>
    <row r="37" spans="1:2" ht="29.1" customHeight="1" x14ac:dyDescent="0.25">
      <c r="A37" s="34" t="s">
        <v>624</v>
      </c>
      <c r="B37" s="35" t="s">
        <v>625</v>
      </c>
    </row>
    <row r="38" spans="1:2" ht="15.95" customHeight="1" x14ac:dyDescent="0.25">
      <c r="A38" s="33" t="s">
        <v>623</v>
      </c>
      <c r="B38" s="3"/>
    </row>
    <row r="39" spans="1:2" ht="15.95" customHeight="1" x14ac:dyDescent="0.25">
      <c r="A39" s="33" t="s">
        <v>626</v>
      </c>
      <c r="B39" s="3" t="s">
        <v>627</v>
      </c>
    </row>
    <row r="40" spans="1:2" ht="15.95" customHeight="1" x14ac:dyDescent="0.25">
      <c r="A40" s="33" t="s">
        <v>628</v>
      </c>
      <c r="B40" s="3" t="s">
        <v>627</v>
      </c>
    </row>
    <row r="41" spans="1:2" ht="15.95" customHeight="1" x14ac:dyDescent="0.25">
      <c r="A41" s="33" t="s">
        <v>629</v>
      </c>
      <c r="B41" s="3" t="s">
        <v>627</v>
      </c>
    </row>
    <row r="42" spans="1:2" ht="15.95" customHeight="1" x14ac:dyDescent="0.25">
      <c r="A42" s="34" t="s">
        <v>630</v>
      </c>
      <c r="B42" s="3" t="s">
        <v>625</v>
      </c>
    </row>
    <row r="43" spans="1:2" ht="15.95" customHeight="1" x14ac:dyDescent="0.25">
      <c r="A43" s="34" t="s">
        <v>631</v>
      </c>
      <c r="B43" s="3" t="s">
        <v>327</v>
      </c>
    </row>
    <row r="44" spans="1:2" ht="15.95" customHeight="1" x14ac:dyDescent="0.25">
      <c r="A44" s="34" t="s">
        <v>632</v>
      </c>
      <c r="B44" s="3" t="s">
        <v>625</v>
      </c>
    </row>
    <row r="45" spans="1:2" ht="15.95" customHeight="1" x14ac:dyDescent="0.25">
      <c r="A45" s="34" t="s">
        <v>633</v>
      </c>
      <c r="B45" s="3" t="s">
        <v>327</v>
      </c>
    </row>
    <row r="46" spans="1:2" ht="15.95" customHeight="1" x14ac:dyDescent="0.25">
      <c r="A46" s="34" t="s">
        <v>634</v>
      </c>
      <c r="B46" s="3"/>
    </row>
    <row r="47" spans="1:2" ht="15.95" customHeight="1" x14ac:dyDescent="0.25">
      <c r="A47" s="33" t="s">
        <v>635</v>
      </c>
      <c r="B47" s="3" t="s">
        <v>23</v>
      </c>
    </row>
    <row r="48" spans="1:2" ht="15.95" customHeight="1" x14ac:dyDescent="0.25">
      <c r="A48" s="33" t="s">
        <v>636</v>
      </c>
      <c r="B48" s="3" t="s">
        <v>61</v>
      </c>
    </row>
    <row r="49" spans="1:2" ht="15.95" customHeight="1" x14ac:dyDescent="0.25">
      <c r="A49" s="33" t="s">
        <v>637</v>
      </c>
      <c r="B49" s="3" t="s">
        <v>61</v>
      </c>
    </row>
    <row r="50" spans="1:2" ht="15.95" customHeight="1" x14ac:dyDescent="0.25">
      <c r="A50" s="33" t="s">
        <v>638</v>
      </c>
      <c r="B50" s="3" t="s">
        <v>61</v>
      </c>
    </row>
    <row r="51" spans="1:2" ht="15.95" customHeight="1" x14ac:dyDescent="0.25">
      <c r="A51" s="33" t="s">
        <v>639</v>
      </c>
      <c r="B51" s="3" t="s">
        <v>61</v>
      </c>
    </row>
    <row r="52" spans="1:2" ht="15.95" customHeight="1" x14ac:dyDescent="0.25">
      <c r="A52" s="33" t="s">
        <v>640</v>
      </c>
      <c r="B52" s="3" t="s">
        <v>61</v>
      </c>
    </row>
    <row r="53" spans="1:2" ht="29.1" customHeight="1" x14ac:dyDescent="0.25">
      <c r="A53" s="34" t="s">
        <v>641</v>
      </c>
      <c r="B53" s="3" t="s">
        <v>61</v>
      </c>
    </row>
    <row r="54" spans="1:2" ht="15.95" customHeight="1" x14ac:dyDescent="0.25">
      <c r="A54" s="33" t="s">
        <v>623</v>
      </c>
      <c r="B54" s="3"/>
    </row>
    <row r="55" spans="1:2" ht="15.95" customHeight="1" x14ac:dyDescent="0.25">
      <c r="A55" s="33" t="s">
        <v>642</v>
      </c>
      <c r="B55" s="3" t="s">
        <v>61</v>
      </c>
    </row>
    <row r="56" spans="1:2" ht="15.95" customHeight="1" x14ac:dyDescent="0.25">
      <c r="A56" s="33" t="s">
        <v>643</v>
      </c>
      <c r="B56" s="3" t="s">
        <v>61</v>
      </c>
    </row>
    <row r="57" spans="1:2" ht="15.95" customHeight="1" x14ac:dyDescent="0.25">
      <c r="A57" s="34" t="s">
        <v>644</v>
      </c>
      <c r="B57" s="3"/>
    </row>
    <row r="58" spans="1:2" ht="15.95" customHeight="1" x14ac:dyDescent="0.25">
      <c r="A58" s="34" t="s">
        <v>645</v>
      </c>
      <c r="B58" s="3"/>
    </row>
    <row r="59" spans="1:2" ht="15.95" customHeight="1" x14ac:dyDescent="0.25">
      <c r="A59" s="33" t="s">
        <v>646</v>
      </c>
      <c r="B59" s="3" t="s">
        <v>647</v>
      </c>
    </row>
    <row r="60" spans="1:2" ht="15.95" customHeight="1" x14ac:dyDescent="0.25">
      <c r="A60" s="33" t="s">
        <v>648</v>
      </c>
      <c r="B60" s="3" t="s">
        <v>61</v>
      </c>
    </row>
    <row r="61" spans="1:2" ht="15.95" customHeight="1" x14ac:dyDescent="0.25">
      <c r="A61" s="33" t="s">
        <v>649</v>
      </c>
      <c r="B61" s="3" t="s">
        <v>61</v>
      </c>
    </row>
    <row r="62" spans="1:2" ht="15.95" customHeight="1" x14ac:dyDescent="0.25">
      <c r="A62" s="34" t="s">
        <v>650</v>
      </c>
      <c r="B62" s="3" t="s">
        <v>651</v>
      </c>
    </row>
    <row r="63" spans="1:2" ht="29.1" customHeight="1" x14ac:dyDescent="0.25">
      <c r="A63" s="34" t="s">
        <v>652</v>
      </c>
      <c r="B63" s="3"/>
    </row>
    <row r="64" spans="1:2" ht="15.95" customHeight="1" x14ac:dyDescent="0.25">
      <c r="A64" s="33" t="s">
        <v>653</v>
      </c>
      <c r="B64" s="3" t="s">
        <v>654</v>
      </c>
    </row>
    <row r="65" spans="1:2" ht="15.95" customHeight="1" x14ac:dyDescent="0.25">
      <c r="A65" s="33" t="s">
        <v>655</v>
      </c>
      <c r="B65" s="3"/>
    </row>
    <row r="66" spans="1:2" ht="15.95" customHeight="1" x14ac:dyDescent="0.25">
      <c r="A66" s="33" t="s">
        <v>656</v>
      </c>
      <c r="B66" s="3"/>
    </row>
    <row r="67" spans="1:2" ht="15.95" customHeight="1" x14ac:dyDescent="0.25">
      <c r="A67" s="33" t="s">
        <v>657</v>
      </c>
      <c r="B67" s="3"/>
    </row>
    <row r="68" spans="1:2" ht="15.95" customHeight="1" x14ac:dyDescent="0.25">
      <c r="A68" s="33" t="s">
        <v>658</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5"/>
  <sheetViews>
    <sheetView topLeftCell="A55" workbookViewId="0">
      <selection sqref="A1:XFD1048576"/>
    </sheetView>
  </sheetViews>
  <sheetFormatPr defaultRowHeight="15" x14ac:dyDescent="0.25"/>
  <cols>
    <col min="1" max="16384" width="9.140625" style="82"/>
  </cols>
  <sheetData>
    <row r="1" spans="1:19" ht="16.5" thickBot="1" x14ac:dyDescent="0.3">
      <c r="B1" s="83" t="s">
        <v>659</v>
      </c>
      <c r="M1" s="84" t="s">
        <v>660</v>
      </c>
    </row>
    <row r="2" spans="1:19" x14ac:dyDescent="0.25">
      <c r="A2" s="85" t="s">
        <v>661</v>
      </c>
      <c r="B2" s="85"/>
      <c r="C2" s="85"/>
      <c r="D2" s="85"/>
      <c r="E2" s="85"/>
      <c r="F2" s="85"/>
      <c r="G2" s="85"/>
      <c r="H2" s="85"/>
      <c r="I2" s="85"/>
      <c r="J2" s="85"/>
      <c r="K2" s="85"/>
      <c r="L2" s="85"/>
    </row>
    <row r="3" spans="1:19" x14ac:dyDescent="0.25">
      <c r="A3" s="86" t="s">
        <v>662</v>
      </c>
      <c r="B3" s="86"/>
      <c r="C3" s="86"/>
      <c r="D3" s="86"/>
      <c r="E3" s="86"/>
      <c r="F3" s="86"/>
      <c r="G3" s="86">
        <v>2019</v>
      </c>
      <c r="H3" s="86">
        <v>2020</v>
      </c>
      <c r="I3" s="86">
        <v>2021</v>
      </c>
      <c r="J3" s="86">
        <v>2022</v>
      </c>
      <c r="K3" s="86">
        <v>2023</v>
      </c>
      <c r="L3" s="86"/>
      <c r="M3" s="86"/>
    </row>
    <row r="4" spans="1:19" x14ac:dyDescent="0.25">
      <c r="A4" s="87" t="s">
        <v>663</v>
      </c>
      <c r="B4" s="87" t="s">
        <v>26</v>
      </c>
      <c r="C4" s="88"/>
      <c r="D4" s="88"/>
      <c r="E4" s="88"/>
      <c r="F4" s="88"/>
      <c r="G4" s="89">
        <v>2.4003770000000002</v>
      </c>
      <c r="H4" s="89">
        <v>2.4684620000000002</v>
      </c>
      <c r="I4" s="89">
        <v>2.5644619999999998</v>
      </c>
      <c r="J4" s="89">
        <v>2.6421009999999998</v>
      </c>
      <c r="K4" s="89">
        <v>2.7221060000000001</v>
      </c>
      <c r="L4" s="88"/>
      <c r="M4" s="88"/>
    </row>
    <row r="5" spans="1:19" x14ac:dyDescent="0.25">
      <c r="A5" s="90" t="s">
        <v>664</v>
      </c>
      <c r="B5" s="90"/>
      <c r="C5" s="90"/>
      <c r="D5" s="90"/>
      <c r="E5" s="90"/>
      <c r="F5" s="90"/>
      <c r="G5" s="90"/>
      <c r="H5" s="90"/>
      <c r="I5" s="90"/>
      <c r="J5" s="90"/>
      <c r="K5" s="90"/>
      <c r="L5" s="90"/>
    </row>
    <row r="6" spans="1:19" x14ac:dyDescent="0.25">
      <c r="C6" s="86"/>
      <c r="D6" s="86"/>
      <c r="E6" s="86"/>
      <c r="F6" s="86"/>
      <c r="G6" s="86">
        <v>2019</v>
      </c>
      <c r="H6" s="86">
        <v>2020</v>
      </c>
      <c r="I6" s="86">
        <v>2021</v>
      </c>
      <c r="J6" s="86">
        <v>2022</v>
      </c>
      <c r="K6" s="86">
        <v>2023</v>
      </c>
      <c r="L6" s="86"/>
      <c r="M6" s="86"/>
    </row>
    <row r="7" spans="1:19" x14ac:dyDescent="0.25">
      <c r="A7" s="87" t="s">
        <v>665</v>
      </c>
      <c r="B7" s="87" t="str">
        <f>B4</f>
        <v>Архангельская область</v>
      </c>
      <c r="C7" s="88"/>
      <c r="D7" s="88"/>
      <c r="E7" s="88"/>
      <c r="F7" s="88"/>
      <c r="G7" s="89">
        <v>2.9758100000000001</v>
      </c>
      <c r="H7" s="89">
        <v>3.035809</v>
      </c>
      <c r="I7" s="89">
        <v>3.1268829999999999</v>
      </c>
      <c r="J7" s="89">
        <v>3.2206890000000001</v>
      </c>
      <c r="K7" s="89">
        <v>3.31731</v>
      </c>
      <c r="L7" s="88"/>
      <c r="M7" s="88"/>
    </row>
    <row r="10" spans="1:19" s="91" customFormat="1" ht="25.5" x14ac:dyDescent="0.25">
      <c r="A10" s="92"/>
      <c r="B10" s="93" t="s">
        <v>659</v>
      </c>
      <c r="C10" s="94"/>
      <c r="D10" s="94"/>
      <c r="E10" s="93" t="s">
        <v>666</v>
      </c>
      <c r="F10" s="93">
        <v>2018</v>
      </c>
      <c r="G10" s="93">
        <v>2019</v>
      </c>
      <c r="H10" s="93">
        <v>2020</v>
      </c>
      <c r="I10" s="93">
        <v>2021</v>
      </c>
      <c r="J10" s="93">
        <v>2022</v>
      </c>
      <c r="K10" s="93">
        <v>2023</v>
      </c>
      <c r="L10" s="93">
        <v>2024</v>
      </c>
      <c r="M10" s="93">
        <v>2025</v>
      </c>
      <c r="N10" s="93">
        <v>2026</v>
      </c>
      <c r="O10" s="93">
        <v>2027</v>
      </c>
      <c r="P10" s="93">
        <v>2028</v>
      </c>
      <c r="Q10" s="93">
        <v>2029</v>
      </c>
      <c r="R10" s="93">
        <v>2030</v>
      </c>
      <c r="S10" s="93">
        <v>2031</v>
      </c>
    </row>
    <row r="11" spans="1:19" s="95" customFormat="1" ht="51.75" thickBot="1" x14ac:dyDescent="0.3">
      <c r="A11" s="96"/>
      <c r="B11" s="97" t="s">
        <v>667</v>
      </c>
      <c r="C11" s="98"/>
      <c r="D11" s="98"/>
      <c r="E11" s="99" t="s">
        <v>668</v>
      </c>
      <c r="F11" s="100">
        <v>0</v>
      </c>
      <c r="G11" s="100"/>
      <c r="H11" s="100"/>
      <c r="I11" s="82"/>
      <c r="J11" s="82"/>
      <c r="K11" s="82"/>
      <c r="L11" s="82"/>
      <c r="M11" s="82">
        <v>1.7832413191072805E-7</v>
      </c>
      <c r="N11" s="82">
        <v>2.3182137148394644E-6</v>
      </c>
      <c r="O11" s="82">
        <v>6.4196687487862095E-6</v>
      </c>
      <c r="P11" s="82">
        <v>5.8846963530540258E-6</v>
      </c>
      <c r="Q11" s="82">
        <v>6.4196687487862095E-6</v>
      </c>
      <c r="R11" s="82">
        <v>3.7448067701252888E-6</v>
      </c>
      <c r="S11" s="98"/>
    </row>
    <row r="12" spans="1:19" x14ac:dyDescent="0.25">
      <c r="B12" s="101" t="s">
        <v>669</v>
      </c>
      <c r="C12" s="102"/>
      <c r="D12" s="102"/>
      <c r="E12" s="102"/>
      <c r="F12" s="102"/>
      <c r="G12" s="102"/>
      <c r="H12" s="102"/>
      <c r="I12" s="102"/>
      <c r="J12" s="102"/>
      <c r="K12" s="102"/>
      <c r="L12" s="102"/>
      <c r="M12" s="103"/>
      <c r="N12" s="103"/>
      <c r="O12" s="103"/>
      <c r="P12" s="103"/>
      <c r="Q12" s="104"/>
      <c r="R12" s="104"/>
      <c r="S12" s="105"/>
    </row>
    <row r="13" spans="1:19" s="95" customFormat="1" ht="15.75" x14ac:dyDescent="0.25">
      <c r="A13" s="96"/>
      <c r="B13" s="106" t="s">
        <v>670</v>
      </c>
      <c r="C13" s="107"/>
      <c r="D13" s="107"/>
      <c r="E13" s="108"/>
      <c r="F13" s="109"/>
      <c r="G13" s="109"/>
      <c r="H13" s="109">
        <f>H14*0.3</f>
        <v>0</v>
      </c>
      <c r="I13" s="109">
        <f>I14*0.3</f>
        <v>0</v>
      </c>
      <c r="J13" s="109">
        <f>J14*0.3</f>
        <v>0</v>
      </c>
      <c r="K13" s="109">
        <f>K14*0.3</f>
        <v>0</v>
      </c>
      <c r="L13" s="109">
        <f>L14*0.3</f>
        <v>0</v>
      </c>
      <c r="M13" s="109">
        <f>M14*0.3</f>
        <v>5.3497239573218414E-5</v>
      </c>
      <c r="N13" s="109">
        <f>N14*0.3</f>
        <v>7.4896135402505778E-4</v>
      </c>
      <c r="O13" s="109">
        <f>O14*0.3</f>
        <v>2.6748619786609203E-3</v>
      </c>
      <c r="P13" s="109">
        <f>P14*0.3</f>
        <v>4.4402708845771273E-3</v>
      </c>
      <c r="Q13" s="109">
        <f>Q14*0.3</f>
        <v>6.3661715092129907E-3</v>
      </c>
      <c r="R13" s="109">
        <f>R14*0.3</f>
        <v>7.4896135402505778E-3</v>
      </c>
      <c r="S13" s="109">
        <f>S14*0.3</f>
        <v>7.4896135402505778E-3</v>
      </c>
    </row>
    <row r="14" spans="1:19" s="95" customFormat="1" ht="141" thickBot="1" x14ac:dyDescent="0.3">
      <c r="A14" s="96"/>
      <c r="B14" s="110" t="s">
        <v>671</v>
      </c>
      <c r="C14" s="111"/>
      <c r="D14" s="111"/>
      <c r="E14" s="112"/>
      <c r="F14" s="113"/>
      <c r="G14" s="113"/>
      <c r="H14" s="113">
        <f>H11*1000</f>
        <v>0</v>
      </c>
      <c r="I14" s="113">
        <f>H14+I11*1000</f>
        <v>0</v>
      </c>
      <c r="J14" s="113">
        <f>I14+J11*1000</f>
        <v>0</v>
      </c>
      <c r="K14" s="113">
        <f>J14+K11*1000</f>
        <v>0</v>
      </c>
      <c r="L14" s="113">
        <f>K14+L11*1000</f>
        <v>0</v>
      </c>
      <c r="M14" s="113">
        <f>L14+M11*1000</f>
        <v>1.7832413191072805E-4</v>
      </c>
      <c r="N14" s="113">
        <f>M14+N11*1000</f>
        <v>2.4965378467501926E-3</v>
      </c>
      <c r="O14" s="113">
        <f>N14+O11*1000</f>
        <v>8.9162065955364009E-3</v>
      </c>
      <c r="P14" s="113">
        <f>O14+P11*1000</f>
        <v>1.4800902948590426E-2</v>
      </c>
      <c r="Q14" s="113">
        <f>P14+Q11*1000</f>
        <v>2.1220571697376636E-2</v>
      </c>
      <c r="R14" s="113">
        <f>Q14+R11*1000</f>
        <v>2.4965378467501926E-2</v>
      </c>
      <c r="S14" s="114">
        <f>R14+S11*1000</f>
        <v>2.4965378467501926E-2</v>
      </c>
    </row>
    <row r="15" spans="1:19" ht="15.75" thickBot="1" x14ac:dyDescent="0.3">
      <c r="B15" s="115"/>
      <c r="C15" s="115"/>
      <c r="D15" s="115"/>
      <c r="E15" s="115"/>
      <c r="F15" s="115"/>
      <c r="G15" s="115"/>
      <c r="H15" s="115"/>
      <c r="I15" s="115"/>
      <c r="J15" s="115"/>
      <c r="K15" s="115"/>
      <c r="L15" s="115"/>
      <c r="M15" s="115"/>
      <c r="N15" s="115"/>
      <c r="O15" s="115"/>
      <c r="P15" s="115"/>
      <c r="Q15" s="115"/>
      <c r="R15" s="115"/>
      <c r="S15" s="115"/>
    </row>
    <row r="16" spans="1:19" x14ac:dyDescent="0.25">
      <c r="B16" s="116" t="s">
        <v>672</v>
      </c>
      <c r="C16" s="117"/>
      <c r="D16" s="117"/>
      <c r="E16" s="117"/>
      <c r="F16" s="117"/>
      <c r="G16" s="117"/>
      <c r="H16" s="117"/>
      <c r="I16" s="117"/>
      <c r="J16" s="117"/>
      <c r="K16" s="117"/>
      <c r="L16" s="117"/>
      <c r="M16" s="117"/>
      <c r="N16" s="117"/>
      <c r="O16" s="117"/>
      <c r="P16" s="117"/>
      <c r="Q16" s="117"/>
      <c r="R16" s="117"/>
      <c r="S16" s="118"/>
    </row>
    <row r="17" spans="2:19" x14ac:dyDescent="0.25">
      <c r="B17" s="119" t="s">
        <v>670</v>
      </c>
      <c r="C17" s="120"/>
      <c r="D17" s="120"/>
      <c r="E17" s="120"/>
      <c r="F17" s="120"/>
      <c r="G17" s="121"/>
      <c r="H17" s="121"/>
      <c r="I17" s="121"/>
      <c r="J17" s="121"/>
      <c r="K17" s="121"/>
      <c r="L17" s="121"/>
      <c r="M17" s="121"/>
      <c r="N17" s="121"/>
      <c r="O17" s="121"/>
      <c r="P17" s="121"/>
      <c r="Q17" s="122"/>
      <c r="R17" s="122"/>
      <c r="S17" s="123"/>
    </row>
    <row r="18" spans="2:19" x14ac:dyDescent="0.25">
      <c r="B18" s="124" t="s">
        <v>673</v>
      </c>
      <c r="C18" s="125"/>
      <c r="D18" s="125"/>
      <c r="E18" s="125"/>
      <c r="F18" s="125"/>
      <c r="G18" s="126">
        <f>G7*1.2</f>
        <v>3.5709719999999998</v>
      </c>
      <c r="H18" s="126">
        <f>H7*1.2</f>
        <v>3.6429707999999996</v>
      </c>
      <c r="I18" s="126">
        <f>I7*1.2</f>
        <v>3.7522595999999995</v>
      </c>
      <c r="J18" s="126">
        <f>J7*1.2</f>
        <v>3.8648267999999999</v>
      </c>
      <c r="K18" s="126">
        <f>K7*1.2</f>
        <v>3.980772</v>
      </c>
      <c r="L18" s="126">
        <f>K18*L19+K18</f>
        <v>4.1571227722627011</v>
      </c>
      <c r="M18" s="126">
        <f>L18*M19+L18</f>
        <v>4.3371288749349981</v>
      </c>
      <c r="N18" s="126">
        <f>M18*N19+M18</f>
        <v>4.5205922293110303</v>
      </c>
      <c r="O18" s="126">
        <f>N18*O19+N18</f>
        <v>4.7072956099151426</v>
      </c>
      <c r="P18" s="126">
        <f>O18*P19+O18</f>
        <v>4.8970026651895147</v>
      </c>
      <c r="Q18" s="126">
        <f>P18*Q19+P18</f>
        <v>5.0943550373938598</v>
      </c>
      <c r="R18" s="126">
        <f>Q18*R19+Q18</f>
        <v>5.2996608377414125</v>
      </c>
      <c r="S18" s="127">
        <f>R18*S19+R18</f>
        <v>5.5132405945264251</v>
      </c>
    </row>
    <row r="19" spans="2:19" x14ac:dyDescent="0.25">
      <c r="B19" s="124" t="s">
        <v>674</v>
      </c>
      <c r="C19" s="125"/>
      <c r="D19" s="125"/>
      <c r="E19" s="125"/>
      <c r="F19" s="125"/>
      <c r="G19" s="128">
        <v>5.0429053871322085E-2</v>
      </c>
      <c r="H19" s="128">
        <v>4.3559215853171906E-2</v>
      </c>
      <c r="I19" s="128">
        <v>4.2377116826678642E-2</v>
      </c>
      <c r="J19" s="128">
        <v>4.320055154720407E-2</v>
      </c>
      <c r="K19" s="128">
        <v>4.3900921854207978E-2</v>
      </c>
      <c r="L19" s="128">
        <v>4.430064627230635E-2</v>
      </c>
      <c r="M19" s="128">
        <v>4.3300646272306412E-2</v>
      </c>
      <c r="N19" s="128">
        <v>4.2300646272306466E-2</v>
      </c>
      <c r="O19" s="128">
        <v>4.1300646272306521E-2</v>
      </c>
      <c r="P19" s="128">
        <v>4.0300646272306583E-2</v>
      </c>
      <c r="Q19" s="128">
        <v>4.0300646272306583E-2</v>
      </c>
      <c r="R19" s="128">
        <v>4.0300646272306583E-2</v>
      </c>
      <c r="S19" s="128">
        <v>4.0300646272306583E-2</v>
      </c>
    </row>
    <row r="20" spans="2:19" x14ac:dyDescent="0.25">
      <c r="B20" s="124" t="s">
        <v>675</v>
      </c>
      <c r="C20" s="125"/>
      <c r="D20" s="125"/>
      <c r="E20" s="125"/>
      <c r="F20" s="125"/>
      <c r="G20" s="129">
        <f>G19</f>
        <v>5.0429053871322085E-2</v>
      </c>
      <c r="H20" s="129">
        <f>H19</f>
        <v>4.3559215853171906E-2</v>
      </c>
      <c r="I20" s="129">
        <f>I19</f>
        <v>4.2377116826678642E-2</v>
      </c>
      <c r="J20" s="129">
        <f>J19</f>
        <v>4.320055154720407E-2</v>
      </c>
      <c r="K20" s="129">
        <f>K19</f>
        <v>4.3900921854207978E-2</v>
      </c>
      <c r="L20" s="129">
        <f>L19</f>
        <v>4.430064627230635E-2</v>
      </c>
      <c r="M20" s="129">
        <f>M19</f>
        <v>4.3300646272306412E-2</v>
      </c>
      <c r="N20" s="129">
        <f>N19</f>
        <v>4.2300646272306466E-2</v>
      </c>
      <c r="O20" s="129">
        <f>O19</f>
        <v>4.1300646272306521E-2</v>
      </c>
      <c r="P20" s="129">
        <f>P19</f>
        <v>4.0300646272306583E-2</v>
      </c>
      <c r="Q20" s="129">
        <f>Q19</f>
        <v>4.0300646272306583E-2</v>
      </c>
      <c r="R20" s="129">
        <f>R19</f>
        <v>4.0300646272306583E-2</v>
      </c>
      <c r="S20" s="130">
        <f>S19</f>
        <v>4.0300646272306583E-2</v>
      </c>
    </row>
    <row r="21" spans="2:19" x14ac:dyDescent="0.25">
      <c r="B21" s="124" t="s">
        <v>676</v>
      </c>
      <c r="C21" s="125"/>
      <c r="D21" s="125"/>
      <c r="E21" s="125"/>
      <c r="F21" s="125"/>
      <c r="G21" s="126">
        <f>G18/1.2</f>
        <v>2.9758100000000001</v>
      </c>
      <c r="H21" s="126">
        <f>H18/1.2</f>
        <v>3.035809</v>
      </c>
      <c r="I21" s="126">
        <f>I18/1.2</f>
        <v>3.1268829999999999</v>
      </c>
      <c r="J21" s="126">
        <f>J18/1.2</f>
        <v>3.2206890000000001</v>
      </c>
      <c r="K21" s="126">
        <f>K18/1.2</f>
        <v>3.31731</v>
      </c>
      <c r="L21" s="126">
        <f>L18/1.2</f>
        <v>3.4642689768855846</v>
      </c>
      <c r="M21" s="126">
        <f>M18/1.2</f>
        <v>3.614274062445832</v>
      </c>
      <c r="N21" s="126">
        <f>N18/1.2</f>
        <v>3.7671601910925254</v>
      </c>
      <c r="O21" s="126">
        <f>O18/1.2</f>
        <v>3.9227463415959525</v>
      </c>
      <c r="P21" s="126">
        <f>P18/1.2</f>
        <v>4.0808355543245955</v>
      </c>
      <c r="Q21" s="126">
        <f>Q18/1.2</f>
        <v>4.2452958644948833</v>
      </c>
      <c r="R21" s="126">
        <f>R18/1.2</f>
        <v>4.4163840314511775</v>
      </c>
      <c r="S21" s="127">
        <f>S18/1.2</f>
        <v>4.5943671621053541</v>
      </c>
    </row>
    <row r="22" spans="2:19" x14ac:dyDescent="0.25">
      <c r="B22" s="124" t="s">
        <v>677</v>
      </c>
      <c r="C22" s="125"/>
      <c r="D22" s="125"/>
      <c r="E22" s="125"/>
      <c r="F22" s="125"/>
      <c r="G22" s="126">
        <f>G21*0.2</f>
        <v>0.59516200000000008</v>
      </c>
      <c r="H22" s="126">
        <f>H21*0.2</f>
        <v>0.60716180000000008</v>
      </c>
      <c r="I22" s="126">
        <f>I21*0.2</f>
        <v>0.62537660000000006</v>
      </c>
      <c r="J22" s="126">
        <f>J21*0.2</f>
        <v>0.64413780000000009</v>
      </c>
      <c r="K22" s="126">
        <f>K21*0.2</f>
        <v>0.663462</v>
      </c>
      <c r="L22" s="126">
        <f>L21*0.2</f>
        <v>0.692853795377117</v>
      </c>
      <c r="M22" s="126">
        <f>M21*0.2</f>
        <v>0.7228548124891665</v>
      </c>
      <c r="N22" s="126">
        <f>N21*0.2</f>
        <v>0.75343203821850513</v>
      </c>
      <c r="O22" s="126">
        <f>O21*0.2</f>
        <v>0.78454926831919058</v>
      </c>
      <c r="P22" s="126">
        <f>P21*0.2</f>
        <v>0.81616711086491911</v>
      </c>
      <c r="Q22" s="126">
        <f>Q21*0.2</f>
        <v>0.8490591728989767</v>
      </c>
      <c r="R22" s="126">
        <f>R21*0.2</f>
        <v>0.88327680629023553</v>
      </c>
      <c r="S22" s="127">
        <f>S21*0.2</f>
        <v>0.91887343242107089</v>
      </c>
    </row>
    <row r="23" spans="2:19" x14ac:dyDescent="0.25">
      <c r="B23" s="119" t="s">
        <v>671</v>
      </c>
      <c r="C23" s="120"/>
      <c r="D23" s="120"/>
      <c r="E23" s="120"/>
      <c r="F23" s="120"/>
      <c r="G23" s="120"/>
      <c r="H23" s="120"/>
      <c r="I23" s="120"/>
      <c r="J23" s="120"/>
      <c r="K23" s="120"/>
      <c r="L23" s="120"/>
      <c r="M23" s="120"/>
      <c r="N23" s="120"/>
      <c r="O23" s="120"/>
      <c r="P23" s="120"/>
      <c r="Q23" s="131"/>
      <c r="R23" s="131"/>
      <c r="S23" s="132"/>
    </row>
    <row r="24" spans="2:19" x14ac:dyDescent="0.25">
      <c r="B24" s="124" t="s">
        <v>673</v>
      </c>
      <c r="C24" s="125"/>
      <c r="D24" s="125"/>
      <c r="E24" s="125"/>
      <c r="F24" s="125"/>
      <c r="G24" s="126">
        <f>G4*1.18</f>
        <v>2.8324448600000003</v>
      </c>
      <c r="H24" s="126">
        <f>H4*1.18</f>
        <v>2.9127851599999999</v>
      </c>
      <c r="I24" s="126">
        <f>I4*1.18</f>
        <v>3.0260651599999995</v>
      </c>
      <c r="J24" s="126">
        <f>J4*1.18</f>
        <v>3.1176791799999997</v>
      </c>
      <c r="K24" s="126">
        <f>K4*1.18</f>
        <v>3.21208508</v>
      </c>
      <c r="L24" s="126">
        <f>K24*L25+K24</f>
        <v>3.3020234622400002</v>
      </c>
      <c r="M24" s="126">
        <f>L24*M25+L24</f>
        <v>3.39117809572048</v>
      </c>
      <c r="N24" s="126">
        <f>M24*N25+M24</f>
        <v>3.4827399043049327</v>
      </c>
      <c r="O24" s="126">
        <f>N24*O25+N24</f>
        <v>3.5698084019125562</v>
      </c>
      <c r="P24" s="126">
        <f>O24*P25+O24</f>
        <v>3.6519139951565451</v>
      </c>
      <c r="Q24" s="126">
        <f>P24*Q25+P24</f>
        <v>3.732256103049989</v>
      </c>
      <c r="R24" s="126">
        <f>Q24*R25+Q24</f>
        <v>3.8069012251109888</v>
      </c>
      <c r="S24" s="127">
        <f>R24*S25+R24</f>
        <v>3.8830392496132085</v>
      </c>
    </row>
    <row r="25" spans="2:19" x14ac:dyDescent="0.25">
      <c r="B25" s="124" t="s">
        <v>674</v>
      </c>
      <c r="C25" s="125"/>
      <c r="D25" s="125"/>
      <c r="E25" s="125"/>
      <c r="F25" s="125"/>
      <c r="G25" s="128">
        <v>4.7E-2</v>
      </c>
      <c r="H25" s="128">
        <v>4.4999999999999998E-2</v>
      </c>
      <c r="I25" s="128">
        <v>4.1000000000000002E-2</v>
      </c>
      <c r="J25" s="128">
        <v>3.5999999999999997E-2</v>
      </c>
      <c r="K25" s="128">
        <v>3.2000000000000001E-2</v>
      </c>
      <c r="L25" s="128">
        <v>2.8000000000000001E-2</v>
      </c>
      <c r="M25" s="128">
        <v>2.7E-2</v>
      </c>
      <c r="N25" s="128">
        <v>2.7E-2</v>
      </c>
      <c r="O25" s="128">
        <v>2.5000000000000001E-2</v>
      </c>
      <c r="P25" s="128">
        <v>2.3E-2</v>
      </c>
      <c r="Q25" s="128">
        <v>2.1999999999999999E-2</v>
      </c>
      <c r="R25" s="128">
        <v>0.02</v>
      </c>
      <c r="S25" s="133">
        <v>0.02</v>
      </c>
    </row>
    <row r="26" spans="2:19" x14ac:dyDescent="0.25">
      <c r="B26" s="124" t="s">
        <v>675</v>
      </c>
      <c r="C26" s="125"/>
      <c r="D26" s="125"/>
      <c r="E26" s="125"/>
      <c r="F26" s="125"/>
      <c r="G26" s="129">
        <f>G25</f>
        <v>4.7E-2</v>
      </c>
      <c r="H26" s="129">
        <f>H25</f>
        <v>4.4999999999999998E-2</v>
      </c>
      <c r="I26" s="129">
        <f>I25</f>
        <v>4.1000000000000002E-2</v>
      </c>
      <c r="J26" s="129">
        <f>J25</f>
        <v>3.5999999999999997E-2</v>
      </c>
      <c r="K26" s="129">
        <f>K25</f>
        <v>3.2000000000000001E-2</v>
      </c>
      <c r="L26" s="129">
        <f>L25</f>
        <v>2.8000000000000001E-2</v>
      </c>
      <c r="M26" s="129">
        <f>M25</f>
        <v>2.7E-2</v>
      </c>
      <c r="N26" s="129">
        <f>N25</f>
        <v>2.7E-2</v>
      </c>
      <c r="O26" s="129">
        <f>O25</f>
        <v>2.5000000000000001E-2</v>
      </c>
      <c r="P26" s="129">
        <f>P25</f>
        <v>2.3E-2</v>
      </c>
      <c r="Q26" s="129">
        <f>Q25</f>
        <v>2.1999999999999999E-2</v>
      </c>
      <c r="R26" s="129">
        <f>R25</f>
        <v>0.02</v>
      </c>
      <c r="S26" s="130">
        <f>S25</f>
        <v>0.02</v>
      </c>
    </row>
    <row r="27" spans="2:19" x14ac:dyDescent="0.25">
      <c r="B27" s="124" t="s">
        <v>676</v>
      </c>
      <c r="C27" s="125"/>
      <c r="D27" s="125"/>
      <c r="E27" s="125"/>
      <c r="F27" s="125"/>
      <c r="G27" s="126">
        <f>G24/1.18</f>
        <v>2.4003770000000002</v>
      </c>
      <c r="H27" s="126">
        <f>H24/1.18</f>
        <v>2.4684620000000002</v>
      </c>
      <c r="I27" s="126">
        <f>I24/1.18</f>
        <v>2.5644619999999998</v>
      </c>
      <c r="J27" s="126">
        <f>J24/1.18</f>
        <v>2.6421009999999998</v>
      </c>
      <c r="K27" s="126">
        <f>K24/1.18</f>
        <v>2.7221060000000001</v>
      </c>
      <c r="L27" s="126">
        <f>L24/1.18</f>
        <v>2.7983249680000002</v>
      </c>
      <c r="M27" s="126">
        <f>M24/1.18</f>
        <v>2.8738797421360003</v>
      </c>
      <c r="N27" s="126">
        <f>N24/1.18</f>
        <v>2.951474495173672</v>
      </c>
      <c r="O27" s="126">
        <f>O24/1.18</f>
        <v>3.0252613575530138</v>
      </c>
      <c r="P27" s="126">
        <f>P24/1.18</f>
        <v>3.0948423687767335</v>
      </c>
      <c r="Q27" s="126">
        <f>Q24/1.18</f>
        <v>3.1629289008898214</v>
      </c>
      <c r="R27" s="126">
        <f>R24/1.18</f>
        <v>3.2261874789076179</v>
      </c>
      <c r="S27" s="127">
        <f>S24/1.18</f>
        <v>3.2907112284857702</v>
      </c>
    </row>
    <row r="28" spans="2:19" ht="15.75" thickBot="1" x14ac:dyDescent="0.3">
      <c r="B28" s="134" t="s">
        <v>677</v>
      </c>
      <c r="C28" s="135"/>
      <c r="D28" s="135"/>
      <c r="E28" s="135"/>
      <c r="F28" s="135"/>
      <c r="G28" s="136">
        <f>G27*0.18</f>
        <v>0.43206786000000003</v>
      </c>
      <c r="H28" s="136">
        <f>H27*0.18</f>
        <v>0.44432315999999999</v>
      </c>
      <c r="I28" s="136">
        <f>I27*0.18</f>
        <v>0.46160315999999996</v>
      </c>
      <c r="J28" s="136">
        <f>J27*0.18</f>
        <v>0.47557817999999996</v>
      </c>
      <c r="K28" s="136">
        <f>K27*0.18</f>
        <v>0.48997908000000001</v>
      </c>
      <c r="L28" s="136">
        <f>L27*0.18</f>
        <v>0.50369849424000002</v>
      </c>
      <c r="M28" s="136">
        <f>M27*0.18</f>
        <v>0.51729835358448006</v>
      </c>
      <c r="N28" s="136">
        <f>N27*0.18</f>
        <v>0.53126540913126097</v>
      </c>
      <c r="O28" s="136">
        <f>O27*0.18</f>
        <v>0.54454704435954249</v>
      </c>
      <c r="P28" s="136">
        <f>P27*0.18</f>
        <v>0.557071626379812</v>
      </c>
      <c r="Q28" s="136">
        <f>Q27*0.18</f>
        <v>0.56932720216016786</v>
      </c>
      <c r="R28" s="136">
        <f>R27*0.18</f>
        <v>0.58071374620337124</v>
      </c>
      <c r="S28" s="137">
        <f>S27*0.18</f>
        <v>0.59232802112743865</v>
      </c>
    </row>
    <row r="29" spans="2:19" x14ac:dyDescent="0.25">
      <c r="B29" s="115"/>
      <c r="C29" s="115"/>
      <c r="D29" s="115"/>
      <c r="E29" s="115"/>
      <c r="F29" s="115"/>
      <c r="G29" s="115"/>
      <c r="H29" s="115"/>
      <c r="I29" s="115"/>
      <c r="J29" s="115"/>
      <c r="K29" s="115"/>
      <c r="L29" s="115"/>
      <c r="M29" s="115"/>
      <c r="N29" s="115"/>
      <c r="O29" s="115"/>
      <c r="P29" s="115"/>
      <c r="Q29" s="115"/>
      <c r="R29" s="115"/>
      <c r="S29" s="115"/>
    </row>
    <row r="30" spans="2:19" x14ac:dyDescent="0.25">
      <c r="B30" s="115" t="s">
        <v>678</v>
      </c>
      <c r="C30" s="115"/>
      <c r="D30" s="115"/>
      <c r="E30" s="115"/>
      <c r="F30" s="115"/>
      <c r="G30" s="115"/>
      <c r="H30" s="115"/>
      <c r="I30" s="115"/>
      <c r="J30" s="115"/>
      <c r="K30" s="115"/>
      <c r="L30" s="115"/>
      <c r="M30" s="115"/>
      <c r="N30" s="115"/>
      <c r="O30" s="115"/>
      <c r="P30" s="115"/>
      <c r="Q30" s="115"/>
      <c r="R30" s="115"/>
      <c r="S30" s="115"/>
    </row>
    <row r="31" spans="2:19" ht="15.75" thickBot="1" x14ac:dyDescent="0.3">
      <c r="B31" s="115"/>
      <c r="C31" s="115"/>
      <c r="D31" s="115"/>
      <c r="E31" s="115"/>
      <c r="F31" s="115"/>
      <c r="G31" s="115"/>
      <c r="H31" s="115"/>
      <c r="I31" s="115"/>
      <c r="J31" s="115"/>
      <c r="K31" s="115"/>
      <c r="L31" s="115"/>
      <c r="M31" s="115"/>
      <c r="N31" s="115"/>
      <c r="O31" s="115"/>
      <c r="P31" s="115"/>
      <c r="Q31" s="115"/>
      <c r="R31" s="115"/>
      <c r="S31" s="115"/>
    </row>
    <row r="32" spans="2:19" x14ac:dyDescent="0.25">
      <c r="B32" s="138" t="s">
        <v>679</v>
      </c>
      <c r="C32" s="139"/>
      <c r="D32" s="139"/>
      <c r="E32" s="139"/>
      <c r="F32" s="139"/>
      <c r="G32" s="140">
        <f>G33*1.2</f>
        <v>0</v>
      </c>
      <c r="H32" s="140">
        <f>H33*1.2</f>
        <v>0</v>
      </c>
      <c r="I32" s="140">
        <f>I33*1.2</f>
        <v>0</v>
      </c>
      <c r="J32" s="140">
        <f>J33*1.2</f>
        <v>0</v>
      </c>
      <c r="K32" s="140">
        <f>K33*1.2</f>
        <v>0</v>
      </c>
      <c r="L32" s="140">
        <f>L33*1.2</f>
        <v>0</v>
      </c>
      <c r="M32" s="140">
        <f>M33*1.2</f>
        <v>2.3202442248232086E-4</v>
      </c>
      <c r="N32" s="140">
        <f>N33*1.2</f>
        <v>3.3857488770599438E-3</v>
      </c>
      <c r="O32" s="140">
        <f>O33*1.2</f>
        <v>1.2591366049279483E-2</v>
      </c>
      <c r="P32" s="140">
        <f>P33*1.2</f>
        <v>2.1744018355937596E-2</v>
      </c>
      <c r="Q32" s="140">
        <f>Q33*1.2</f>
        <v>3.2431537896872469E-2</v>
      </c>
      <c r="R32" s="140">
        <f>R33*1.2</f>
        <v>3.9692411569083812E-2</v>
      </c>
      <c r="S32" s="141">
        <f>S33*1.2</f>
        <v>4.1292041407424256E-2</v>
      </c>
    </row>
    <row r="33" spans="2:19" x14ac:dyDescent="0.25">
      <c r="B33" s="124" t="s">
        <v>680</v>
      </c>
      <c r="C33" s="125"/>
      <c r="D33" s="125"/>
      <c r="E33" s="125"/>
      <c r="F33" s="125"/>
      <c r="G33" s="126">
        <f>G13*G21</f>
        <v>0</v>
      </c>
      <c r="H33" s="126">
        <f>H13*H21</f>
        <v>0</v>
      </c>
      <c r="I33" s="126">
        <f>I13*I21</f>
        <v>0</v>
      </c>
      <c r="J33" s="126">
        <f>J13*J21</f>
        <v>0</v>
      </c>
      <c r="K33" s="126">
        <f>K13*K21</f>
        <v>0</v>
      </c>
      <c r="L33" s="126">
        <f>L13*L21</f>
        <v>0</v>
      </c>
      <c r="M33" s="126">
        <f>M13*M21</f>
        <v>1.9335368540193405E-4</v>
      </c>
      <c r="N33" s="126">
        <f>N13*N21</f>
        <v>2.8214573975499533E-3</v>
      </c>
      <c r="O33" s="126">
        <f>O13*O21</f>
        <v>1.0492805041066236E-2</v>
      </c>
      <c r="P33" s="126">
        <f>P13*P21</f>
        <v>1.8120015296614663E-2</v>
      </c>
      <c r="Q33" s="126">
        <f>Q13*Q21</f>
        <v>2.7026281580727059E-2</v>
      </c>
      <c r="R33" s="126">
        <f>R13*R21</f>
        <v>3.3077009640903175E-2</v>
      </c>
      <c r="S33" s="127">
        <f>S13*S21</f>
        <v>3.4410034506186883E-2</v>
      </c>
    </row>
    <row r="34" spans="2:19" x14ac:dyDescent="0.25">
      <c r="B34" s="124" t="s">
        <v>681</v>
      </c>
      <c r="C34" s="125"/>
      <c r="D34" s="125"/>
      <c r="E34" s="125"/>
      <c r="F34" s="125"/>
      <c r="G34" s="125"/>
      <c r="H34" s="126">
        <f>H32-H33</f>
        <v>0</v>
      </c>
      <c r="I34" s="126">
        <f>I32-I33</f>
        <v>0</v>
      </c>
      <c r="J34" s="126">
        <f>J32-J33</f>
        <v>0</v>
      </c>
      <c r="K34" s="126">
        <f>K32-K33</f>
        <v>0</v>
      </c>
      <c r="L34" s="126">
        <f>L32-L33</f>
        <v>0</v>
      </c>
      <c r="M34" s="126">
        <f>M32-M33</f>
        <v>3.8670737080386805E-5</v>
      </c>
      <c r="N34" s="126">
        <f>N32-N33</f>
        <v>5.6429147950999049E-4</v>
      </c>
      <c r="O34" s="126">
        <f>O32-O33</f>
        <v>2.0985610082132466E-3</v>
      </c>
      <c r="P34" s="126">
        <f>P32-P33</f>
        <v>3.6240030593229326E-3</v>
      </c>
      <c r="Q34" s="126">
        <f>Q32-Q33</f>
        <v>5.4052563161454091E-3</v>
      </c>
      <c r="R34" s="126">
        <f>R32-R33</f>
        <v>6.6154019281806364E-3</v>
      </c>
      <c r="S34" s="127">
        <f>S32-S33</f>
        <v>6.8820069012373725E-3</v>
      </c>
    </row>
    <row r="35" spans="2:19" x14ac:dyDescent="0.25">
      <c r="B35" s="124" t="s">
        <v>682</v>
      </c>
      <c r="C35" s="125"/>
      <c r="D35" s="125"/>
      <c r="E35" s="125"/>
      <c r="F35" s="125"/>
      <c r="G35" s="125"/>
      <c r="H35" s="126">
        <f>H33</f>
        <v>0</v>
      </c>
      <c r="I35" s="126">
        <f>I33</f>
        <v>0</v>
      </c>
      <c r="J35" s="126">
        <f>J33</f>
        <v>0</v>
      </c>
      <c r="K35" s="126">
        <f>K33</f>
        <v>0</v>
      </c>
      <c r="L35" s="126">
        <f>L33</f>
        <v>0</v>
      </c>
      <c r="M35" s="126">
        <f>M33</f>
        <v>1.9335368540193405E-4</v>
      </c>
      <c r="N35" s="126">
        <f>N33</f>
        <v>2.8214573975499533E-3</v>
      </c>
      <c r="O35" s="126">
        <f>O33</f>
        <v>1.0492805041066236E-2</v>
      </c>
      <c r="P35" s="126">
        <f>P33</f>
        <v>1.8120015296614663E-2</v>
      </c>
      <c r="Q35" s="126">
        <f>Q33</f>
        <v>2.7026281580727059E-2</v>
      </c>
      <c r="R35" s="126">
        <f>R33</f>
        <v>3.3077009640903175E-2</v>
      </c>
      <c r="S35" s="127">
        <f>S33</f>
        <v>3.4410034506186883E-2</v>
      </c>
    </row>
    <row r="36" spans="2:19" ht="15.75" thickBot="1" x14ac:dyDescent="0.3">
      <c r="B36" s="134" t="s">
        <v>683</v>
      </c>
      <c r="C36" s="135"/>
      <c r="D36" s="135"/>
      <c r="E36" s="135"/>
      <c r="F36" s="135"/>
      <c r="G36" s="135"/>
      <c r="H36" s="136">
        <f>H34</f>
        <v>0</v>
      </c>
      <c r="I36" s="136">
        <f>I34</f>
        <v>0</v>
      </c>
      <c r="J36" s="136">
        <f>J34</f>
        <v>0</v>
      </c>
      <c r="K36" s="136">
        <f>K34</f>
        <v>0</v>
      </c>
      <c r="L36" s="136">
        <f>L34</f>
        <v>0</v>
      </c>
      <c r="M36" s="136">
        <f>M34</f>
        <v>3.8670737080386805E-5</v>
      </c>
      <c r="N36" s="136">
        <f>N34</f>
        <v>5.6429147950999049E-4</v>
      </c>
      <c r="O36" s="136">
        <f>O34</f>
        <v>2.0985610082132466E-3</v>
      </c>
      <c r="P36" s="136">
        <f>P34</f>
        <v>3.6240030593229326E-3</v>
      </c>
      <c r="Q36" s="136">
        <f>Q34</f>
        <v>5.4052563161454091E-3</v>
      </c>
      <c r="R36" s="136">
        <f>R34</f>
        <v>6.6154019281806364E-3</v>
      </c>
      <c r="S36" s="137">
        <f>S34</f>
        <v>6.8820069012373725E-3</v>
      </c>
    </row>
    <row r="37" spans="2:19" x14ac:dyDescent="0.25">
      <c r="B37" s="138" t="s">
        <v>671</v>
      </c>
      <c r="C37" s="139"/>
      <c r="D37" s="139"/>
      <c r="E37" s="139"/>
      <c r="F37" s="139"/>
      <c r="G37" s="140"/>
      <c r="H37" s="140">
        <f>H38*1.2</f>
        <v>0</v>
      </c>
      <c r="I37" s="140">
        <f>I38*1.2</f>
        <v>0</v>
      </c>
      <c r="J37" s="140">
        <f>J38*1.2</f>
        <v>0</v>
      </c>
      <c r="K37" s="140">
        <f>K38*1.2</f>
        <v>0</v>
      </c>
      <c r="L37" s="140">
        <f>L38*1.2</f>
        <v>0</v>
      </c>
      <c r="M37" s="140">
        <f>M38*1.2</f>
        <v>6.1497853227867509E-4</v>
      </c>
      <c r="N37" s="140">
        <f>N38*1.2</f>
        <v>8.8421613371027896E-3</v>
      </c>
      <c r="O37" s="140">
        <f>O38*1.2</f>
        <v>3.23686263233227E-2</v>
      </c>
      <c r="P37" s="140">
        <f>P38*1.2</f>
        <v>5.4967753849740161E-2</v>
      </c>
      <c r="Q37" s="140">
        <f>Q38*1.2</f>
        <v>8.0542991418044566E-2</v>
      </c>
      <c r="R37" s="140">
        <f>R38*1.2</f>
        <v>9.6651589701653481E-2</v>
      </c>
      <c r="S37" s="141">
        <f>S38*1.2</f>
        <v>9.8584621495686559E-2</v>
      </c>
    </row>
    <row r="38" spans="2:19" x14ac:dyDescent="0.25">
      <c r="B38" s="124" t="s">
        <v>680</v>
      </c>
      <c r="C38" s="125"/>
      <c r="D38" s="125"/>
      <c r="E38" s="125"/>
      <c r="F38" s="125"/>
      <c r="G38" s="126"/>
      <c r="H38" s="126">
        <f>H14*H27</f>
        <v>0</v>
      </c>
      <c r="I38" s="126">
        <f>I14*I27</f>
        <v>0</v>
      </c>
      <c r="J38" s="126">
        <f>J14*J27</f>
        <v>0</v>
      </c>
      <c r="K38" s="126">
        <f>K14*K27</f>
        <v>0</v>
      </c>
      <c r="L38" s="126">
        <f>L14*L27</f>
        <v>0</v>
      </c>
      <c r="M38" s="126">
        <f>M14*M27</f>
        <v>5.1248211023222925E-4</v>
      </c>
      <c r="N38" s="126">
        <f>N14*N27</f>
        <v>7.368467780918991E-3</v>
      </c>
      <c r="O38" s="126">
        <f>O14*O27</f>
        <v>2.6973855269435586E-2</v>
      </c>
      <c r="P38" s="126">
        <f>P14*P27</f>
        <v>4.5806461541450134E-2</v>
      </c>
      <c r="Q38" s="126">
        <f>Q14*Q27</f>
        <v>6.7119159515037136E-2</v>
      </c>
      <c r="R38" s="126">
        <f>R14*R27</f>
        <v>8.0542991418044566E-2</v>
      </c>
      <c r="S38" s="127">
        <f>S14*S27</f>
        <v>8.2153851246405465E-2</v>
      </c>
    </row>
    <row r="39" spans="2:19" x14ac:dyDescent="0.25">
      <c r="B39" s="124" t="s">
        <v>681</v>
      </c>
      <c r="C39" s="125"/>
      <c r="D39" s="125"/>
      <c r="E39" s="125"/>
      <c r="F39" s="125"/>
      <c r="G39" s="126"/>
      <c r="H39" s="126">
        <f>H37-H38</f>
        <v>0</v>
      </c>
      <c r="I39" s="126">
        <f>I37-I38</f>
        <v>0</v>
      </c>
      <c r="J39" s="126">
        <f>J37-J38</f>
        <v>0</v>
      </c>
      <c r="K39" s="126">
        <f>K37-K38</f>
        <v>0</v>
      </c>
      <c r="L39" s="126">
        <f>L37-L38</f>
        <v>0</v>
      </c>
      <c r="M39" s="126">
        <f>M37-M38</f>
        <v>1.0249642204644585E-4</v>
      </c>
      <c r="N39" s="126">
        <f>N37-N38</f>
        <v>1.4736935561837985E-3</v>
      </c>
      <c r="O39" s="126">
        <f>O37-O38</f>
        <v>5.3947710538871131E-3</v>
      </c>
      <c r="P39" s="126">
        <f>P37-P38</f>
        <v>9.1612923082900269E-3</v>
      </c>
      <c r="Q39" s="126">
        <f>Q37-Q38</f>
        <v>1.342383190300743E-2</v>
      </c>
      <c r="R39" s="126">
        <f>R37-R38</f>
        <v>1.6108598283608916E-2</v>
      </c>
      <c r="S39" s="127">
        <f>S37-S38</f>
        <v>1.6430770249281093E-2</v>
      </c>
    </row>
    <row r="40" spans="2:19" x14ac:dyDescent="0.25">
      <c r="B40" s="124" t="s">
        <v>682</v>
      </c>
      <c r="C40" s="125"/>
      <c r="D40" s="125"/>
      <c r="E40" s="125"/>
      <c r="F40" s="125"/>
      <c r="G40" s="126"/>
      <c r="H40" s="126">
        <f>H38</f>
        <v>0</v>
      </c>
      <c r="I40" s="126">
        <f>I38</f>
        <v>0</v>
      </c>
      <c r="J40" s="126">
        <f>J38</f>
        <v>0</v>
      </c>
      <c r="K40" s="126">
        <f>K38</f>
        <v>0</v>
      </c>
      <c r="L40" s="126">
        <f>L38</f>
        <v>0</v>
      </c>
      <c r="M40" s="126">
        <f>M38</f>
        <v>5.1248211023222925E-4</v>
      </c>
      <c r="N40" s="126">
        <f>N38</f>
        <v>7.368467780918991E-3</v>
      </c>
      <c r="O40" s="126">
        <f>O38</f>
        <v>2.6973855269435586E-2</v>
      </c>
      <c r="P40" s="126">
        <f>P38</f>
        <v>4.5806461541450134E-2</v>
      </c>
      <c r="Q40" s="126">
        <f>Q38</f>
        <v>6.7119159515037136E-2</v>
      </c>
      <c r="R40" s="126">
        <f>R38</f>
        <v>8.0542991418044566E-2</v>
      </c>
      <c r="S40" s="127">
        <f>S38</f>
        <v>8.2153851246405465E-2</v>
      </c>
    </row>
    <row r="41" spans="2:19" ht="15.75" thickBot="1" x14ac:dyDescent="0.3">
      <c r="B41" s="134" t="s">
        <v>683</v>
      </c>
      <c r="C41" s="135"/>
      <c r="D41" s="135"/>
      <c r="E41" s="135"/>
      <c r="F41" s="135"/>
      <c r="G41" s="136"/>
      <c r="H41" s="136">
        <f>H39</f>
        <v>0</v>
      </c>
      <c r="I41" s="136">
        <f>I39</f>
        <v>0</v>
      </c>
      <c r="J41" s="136">
        <f>J39</f>
        <v>0</v>
      </c>
      <c r="K41" s="136">
        <f>K39</f>
        <v>0</v>
      </c>
      <c r="L41" s="136">
        <f>L39</f>
        <v>0</v>
      </c>
      <c r="M41" s="136">
        <f>M39</f>
        <v>1.0249642204644585E-4</v>
      </c>
      <c r="N41" s="136">
        <f>N39</f>
        <v>1.4736935561837985E-3</v>
      </c>
      <c r="O41" s="136">
        <f>O39</f>
        <v>5.3947710538871131E-3</v>
      </c>
      <c r="P41" s="136">
        <f>P39</f>
        <v>9.1612923082900269E-3</v>
      </c>
      <c r="Q41" s="136">
        <f>Q39</f>
        <v>1.342383190300743E-2</v>
      </c>
      <c r="R41" s="136">
        <f>R39</f>
        <v>1.6108598283608916E-2</v>
      </c>
      <c r="S41" s="137">
        <f>S39</f>
        <v>1.6430770249281093E-2</v>
      </c>
    </row>
    <row r="42" spans="2:19" x14ac:dyDescent="0.25">
      <c r="B42" s="138" t="s">
        <v>684</v>
      </c>
      <c r="C42" s="139"/>
      <c r="D42" s="139"/>
      <c r="E42" s="139"/>
      <c r="F42" s="139"/>
      <c r="G42" s="140"/>
      <c r="H42" s="140">
        <f>H37+H32</f>
        <v>0</v>
      </c>
      <c r="I42" s="140">
        <f>I37+I32</f>
        <v>0</v>
      </c>
      <c r="J42" s="140">
        <f>J37+J32</f>
        <v>0</v>
      </c>
      <c r="K42" s="140">
        <f>K37+K32</f>
        <v>0</v>
      </c>
      <c r="L42" s="140">
        <f>L37+L32</f>
        <v>0</v>
      </c>
      <c r="M42" s="140">
        <f>M37+M32</f>
        <v>8.4700295476099598E-4</v>
      </c>
      <c r="N42" s="140">
        <f>N37+N32</f>
        <v>1.2227910214162734E-2</v>
      </c>
      <c r="O42" s="140">
        <f>O37+O32</f>
        <v>4.4959992372602182E-2</v>
      </c>
      <c r="P42" s="140">
        <f>P37+P32</f>
        <v>7.6711772205677764E-2</v>
      </c>
      <c r="Q42" s="140">
        <f>Q37+Q32</f>
        <v>0.11297452931491703</v>
      </c>
      <c r="R42" s="140">
        <f>R37+R32</f>
        <v>0.13634400127073729</v>
      </c>
      <c r="S42" s="141">
        <f>S37+S32</f>
        <v>0.13987666290311082</v>
      </c>
    </row>
    <row r="43" spans="2:19" x14ac:dyDescent="0.25">
      <c r="B43" s="124" t="s">
        <v>680</v>
      </c>
      <c r="C43" s="125"/>
      <c r="D43" s="125"/>
      <c r="E43" s="125"/>
      <c r="F43" s="125"/>
      <c r="G43" s="126"/>
      <c r="H43" s="126">
        <f>H33+H38</f>
        <v>0</v>
      </c>
      <c r="I43" s="126">
        <f>I33+I38</f>
        <v>0</v>
      </c>
      <c r="J43" s="126">
        <f>J33+J38</f>
        <v>0</v>
      </c>
      <c r="K43" s="126">
        <f>K33+K38</f>
        <v>0</v>
      </c>
      <c r="L43" s="126">
        <f>L33+L38</f>
        <v>0</v>
      </c>
      <c r="M43" s="126">
        <f>M33+M38</f>
        <v>7.058357956341633E-4</v>
      </c>
      <c r="N43" s="126">
        <f>N33+N38</f>
        <v>1.0189925178468943E-2</v>
      </c>
      <c r="O43" s="126">
        <f>O33+O38</f>
        <v>3.7466660310501824E-2</v>
      </c>
      <c r="P43" s="126">
        <f>P33+P38</f>
        <v>6.3926476838064794E-2</v>
      </c>
      <c r="Q43" s="126">
        <f>Q33+Q38</f>
        <v>9.4145441095764199E-2</v>
      </c>
      <c r="R43" s="126">
        <f>R33+R38</f>
        <v>0.11362000105894773</v>
      </c>
      <c r="S43" s="127">
        <f>S33+S38</f>
        <v>0.11656388575259236</v>
      </c>
    </row>
    <row r="44" spans="2:19" x14ac:dyDescent="0.25">
      <c r="B44" s="124" t="s">
        <v>681</v>
      </c>
      <c r="C44" s="125"/>
      <c r="D44" s="125"/>
      <c r="E44" s="125"/>
      <c r="F44" s="125"/>
      <c r="G44" s="126"/>
      <c r="H44" s="126">
        <f>H34+H39</f>
        <v>0</v>
      </c>
      <c r="I44" s="126">
        <f>I34+I39</f>
        <v>0</v>
      </c>
      <c r="J44" s="126">
        <f>J34+J39</f>
        <v>0</v>
      </c>
      <c r="K44" s="126">
        <f>K34+K39</f>
        <v>0</v>
      </c>
      <c r="L44" s="126">
        <f>L34+L39</f>
        <v>0</v>
      </c>
      <c r="M44" s="126">
        <f>M34+M39</f>
        <v>1.4116715912683265E-4</v>
      </c>
      <c r="N44" s="126">
        <f>N34+N39</f>
        <v>2.037985035693789E-3</v>
      </c>
      <c r="O44" s="126">
        <f>O34+O39</f>
        <v>7.4933320621003597E-3</v>
      </c>
      <c r="P44" s="126">
        <f>P34+P39</f>
        <v>1.278529536761296E-2</v>
      </c>
      <c r="Q44" s="126">
        <f>Q34+Q39</f>
        <v>1.8829088219152839E-2</v>
      </c>
      <c r="R44" s="126">
        <f>R34+R39</f>
        <v>2.2724000211789552E-2</v>
      </c>
      <c r="S44" s="127">
        <f>S34+S39</f>
        <v>2.3312777150518466E-2</v>
      </c>
    </row>
    <row r="45" spans="2:19" x14ac:dyDescent="0.25">
      <c r="B45" s="124" t="s">
        <v>682</v>
      </c>
      <c r="C45" s="125"/>
      <c r="D45" s="125"/>
      <c r="E45" s="125"/>
      <c r="F45" s="125"/>
      <c r="G45" s="126"/>
      <c r="H45" s="126">
        <f>H35+H40</f>
        <v>0</v>
      </c>
      <c r="I45" s="126">
        <f>I35+I40</f>
        <v>0</v>
      </c>
      <c r="J45" s="126">
        <f>J35+J40</f>
        <v>0</v>
      </c>
      <c r="K45" s="126">
        <f>K35+K40</f>
        <v>0</v>
      </c>
      <c r="L45" s="126">
        <f>L35+L40</f>
        <v>0</v>
      </c>
      <c r="M45" s="126">
        <f>M35+M40</f>
        <v>7.058357956341633E-4</v>
      </c>
      <c r="N45" s="126">
        <f>N35+N40</f>
        <v>1.0189925178468943E-2</v>
      </c>
      <c r="O45" s="126">
        <f>O35+O40</f>
        <v>3.7466660310501824E-2</v>
      </c>
      <c r="P45" s="126">
        <f>P35+P40</f>
        <v>6.3926476838064794E-2</v>
      </c>
      <c r="Q45" s="126">
        <f>Q35+Q40</f>
        <v>9.4145441095764199E-2</v>
      </c>
      <c r="R45" s="126">
        <f>R35+R40</f>
        <v>0.11362000105894773</v>
      </c>
      <c r="S45" s="127">
        <f>S35+S40</f>
        <v>0.11656388575259236</v>
      </c>
    </row>
    <row r="46" spans="2:19" ht="15.75" thickBot="1" x14ac:dyDescent="0.3">
      <c r="B46" s="134" t="s">
        <v>683</v>
      </c>
      <c r="C46" s="135"/>
      <c r="D46" s="135"/>
      <c r="E46" s="135"/>
      <c r="F46" s="135"/>
      <c r="G46" s="136"/>
      <c r="H46" s="136">
        <f>H36+H41</f>
        <v>0</v>
      </c>
      <c r="I46" s="136">
        <f>I36+I41</f>
        <v>0</v>
      </c>
      <c r="J46" s="136">
        <f>J36+J41</f>
        <v>0</v>
      </c>
      <c r="K46" s="136">
        <f>K36+K41</f>
        <v>0</v>
      </c>
      <c r="L46" s="136">
        <f>L36+L41</f>
        <v>0</v>
      </c>
      <c r="M46" s="136">
        <f>M36+M41</f>
        <v>1.4116715912683265E-4</v>
      </c>
      <c r="N46" s="136">
        <f>N36+N41</f>
        <v>2.037985035693789E-3</v>
      </c>
      <c r="O46" s="136">
        <f>O36+O41</f>
        <v>7.4933320621003597E-3</v>
      </c>
      <c r="P46" s="136">
        <f>P36+P41</f>
        <v>1.278529536761296E-2</v>
      </c>
      <c r="Q46" s="136">
        <f>Q36+Q41</f>
        <v>1.8829088219152839E-2</v>
      </c>
      <c r="R46" s="136">
        <f>R36+R41</f>
        <v>2.2724000211789552E-2</v>
      </c>
      <c r="S46" s="137">
        <f>S36+S41</f>
        <v>2.3312777150518466E-2</v>
      </c>
    </row>
    <row r="47" spans="2:19" x14ac:dyDescent="0.25">
      <c r="B47" s="115"/>
      <c r="C47" s="115"/>
      <c r="D47" s="115"/>
      <c r="E47" s="115"/>
      <c r="F47" s="115"/>
      <c r="G47" s="115"/>
      <c r="H47" s="115"/>
      <c r="I47" s="115"/>
      <c r="J47" s="115"/>
      <c r="K47" s="115"/>
      <c r="L47" s="115"/>
      <c r="M47" s="115"/>
      <c r="N47" s="115"/>
      <c r="O47" s="115"/>
      <c r="P47" s="115"/>
      <c r="Q47" s="115"/>
      <c r="R47" s="115"/>
      <c r="S47" s="115"/>
    </row>
    <row r="48" spans="2:19" x14ac:dyDescent="0.25">
      <c r="B48" s="115"/>
      <c r="C48" s="115"/>
      <c r="D48" s="115"/>
      <c r="E48" s="115"/>
      <c r="F48" s="115"/>
      <c r="G48" s="115"/>
      <c r="H48" s="115"/>
      <c r="I48" s="115"/>
      <c r="J48" s="115"/>
      <c r="K48" s="115"/>
      <c r="L48" s="115"/>
      <c r="M48" s="115"/>
      <c r="N48" s="115"/>
      <c r="O48" s="115"/>
      <c r="P48" s="115"/>
      <c r="Q48" s="115"/>
      <c r="R48" s="115"/>
      <c r="S48" s="115"/>
    </row>
    <row r="49" spans="2:20" x14ac:dyDescent="0.25">
      <c r="B49" s="115" t="s">
        <v>685</v>
      </c>
      <c r="C49" s="115"/>
      <c r="D49" s="115"/>
      <c r="E49" s="115"/>
      <c r="F49" s="115"/>
      <c r="G49" s="115"/>
      <c r="H49" s="126">
        <v>0</v>
      </c>
      <c r="I49" s="126">
        <v>8.190600000000002E-2</v>
      </c>
      <c r="J49" s="126">
        <v>0</v>
      </c>
      <c r="K49" s="126">
        <v>5.8714260000000014</v>
      </c>
      <c r="L49" s="126">
        <v>9.2781920000000007</v>
      </c>
      <c r="M49" s="126">
        <v>6.3164860000000003</v>
      </c>
      <c r="O49" s="115"/>
      <c r="Q49" s="115"/>
      <c r="S49" s="115"/>
    </row>
    <row r="50" spans="2:20" x14ac:dyDescent="0.25">
      <c r="B50" s="124" t="s">
        <v>686</v>
      </c>
      <c r="C50" s="125"/>
      <c r="D50" s="125"/>
      <c r="E50" s="125"/>
      <c r="F50" s="125"/>
      <c r="G50" s="126"/>
      <c r="H50" s="126">
        <f>G50+H49*1000</f>
        <v>0</v>
      </c>
      <c r="I50" s="126">
        <f>H50+I49*1000</f>
        <v>81.90600000000002</v>
      </c>
      <c r="J50" s="126">
        <f>I50+J49*1000</f>
        <v>81.90600000000002</v>
      </c>
      <c r="K50" s="126">
        <f>J50+K49*1000</f>
        <v>5953.3320000000012</v>
      </c>
      <c r="L50" s="126">
        <f>K50+L49*1000</f>
        <v>15231.524000000001</v>
      </c>
      <c r="M50" s="126">
        <f>L50+M49*1000</f>
        <v>21548.010000000002</v>
      </c>
      <c r="N50" s="126">
        <f>M50</f>
        <v>21548.010000000002</v>
      </c>
      <c r="O50" s="126">
        <f>N50</f>
        <v>21548.010000000002</v>
      </c>
      <c r="P50" s="126">
        <f>O50</f>
        <v>21548.010000000002</v>
      </c>
      <c r="Q50" s="126">
        <f>P50</f>
        <v>21548.010000000002</v>
      </c>
      <c r="R50" s="126">
        <f>Q50</f>
        <v>21548.010000000002</v>
      </c>
      <c r="S50" s="126">
        <f>R50</f>
        <v>21548.010000000002</v>
      </c>
    </row>
    <row r="51" spans="2:20" x14ac:dyDescent="0.25">
      <c r="B51" s="124" t="s">
        <v>687</v>
      </c>
      <c r="C51" s="125"/>
      <c r="D51" s="125"/>
      <c r="E51" s="125"/>
      <c r="F51" s="125"/>
      <c r="G51" s="126"/>
      <c r="H51" s="126">
        <f>G50/7</f>
        <v>0</v>
      </c>
      <c r="I51" s="126">
        <f>H50/7</f>
        <v>0</v>
      </c>
      <c r="J51" s="126">
        <f>I50/7</f>
        <v>11.700857142857146</v>
      </c>
      <c r="K51" s="126">
        <f>J50/7</f>
        <v>11.700857142857146</v>
      </c>
      <c r="L51" s="126">
        <f>K50/7</f>
        <v>850.47600000000023</v>
      </c>
      <c r="M51" s="126">
        <f>L50/7</f>
        <v>2175.9320000000002</v>
      </c>
      <c r="N51" s="126">
        <f>M50/7</f>
        <v>3078.287142857143</v>
      </c>
      <c r="O51" s="126">
        <v>5093.1498107861917</v>
      </c>
      <c r="P51" s="126"/>
      <c r="Q51" s="126"/>
      <c r="R51" s="126"/>
      <c r="S51" s="126"/>
      <c r="T51" s="142" t="e">
        <f>#REF!/1000-SUM(F51:S51)</f>
        <v>#REF!</v>
      </c>
    </row>
    <row r="52" spans="2:20" ht="15.75" thickBot="1" x14ac:dyDescent="0.3"/>
    <row r="53" spans="2:20" x14ac:dyDescent="0.25">
      <c r="B53" s="143" t="s">
        <v>227</v>
      </c>
      <c r="C53" s="144"/>
      <c r="D53" s="144"/>
      <c r="E53" s="144"/>
      <c r="F53" s="144"/>
      <c r="G53" s="144"/>
      <c r="H53" s="144"/>
      <c r="I53" s="144"/>
      <c r="J53" s="144"/>
      <c r="K53" s="144"/>
      <c r="L53" s="144"/>
      <c r="M53" s="144"/>
      <c r="N53" s="144"/>
      <c r="O53" s="144"/>
      <c r="P53" s="144"/>
      <c r="Q53" s="144"/>
      <c r="R53" s="144"/>
      <c r="S53" s="145"/>
    </row>
    <row r="54" spans="2:20" x14ac:dyDescent="0.25">
      <c r="B54" s="124" t="s">
        <v>688</v>
      </c>
      <c r="C54" s="125"/>
      <c r="D54" s="125"/>
      <c r="E54" s="125"/>
      <c r="F54" s="125"/>
      <c r="G54" s="126">
        <f>G43-G51</f>
        <v>0</v>
      </c>
      <c r="H54" s="126">
        <f>H43-H51</f>
        <v>0</v>
      </c>
      <c r="I54" s="126">
        <f>I43-I51</f>
        <v>0</v>
      </c>
      <c r="J54" s="126">
        <f>J43-J51</f>
        <v>-11.700857142857146</v>
      </c>
      <c r="K54" s="126">
        <f>K43-K51</f>
        <v>-11.700857142857146</v>
      </c>
      <c r="L54" s="126">
        <f>L43-L51</f>
        <v>-850.47600000000023</v>
      </c>
      <c r="M54" s="126">
        <f>M43-M51</f>
        <v>-2175.9312941642047</v>
      </c>
      <c r="N54" s="126">
        <f>N43-N51</f>
        <v>-3078.2769529319644</v>
      </c>
      <c r="O54" s="126">
        <f>O43-O51</f>
        <v>-5093.1123441258815</v>
      </c>
      <c r="P54" s="126">
        <f>P43-P51</f>
        <v>6.3926476838064794E-2</v>
      </c>
      <c r="Q54" s="126">
        <f>Q43-Q51</f>
        <v>9.4145441095764199E-2</v>
      </c>
      <c r="R54" s="126">
        <f>R43-R51</f>
        <v>0.11362000105894773</v>
      </c>
      <c r="S54" s="127">
        <f>S43-S51</f>
        <v>0.11656388575259236</v>
      </c>
    </row>
    <row r="55" spans="2:20" x14ac:dyDescent="0.25">
      <c r="B55" s="124" t="s">
        <v>689</v>
      </c>
      <c r="C55" s="125"/>
      <c r="D55" s="125"/>
      <c r="E55" s="125"/>
      <c r="F55" s="125"/>
      <c r="G55" s="126">
        <f>G54</f>
        <v>0</v>
      </c>
      <c r="H55" s="126">
        <f>G55+H54</f>
        <v>0</v>
      </c>
      <c r="I55" s="126">
        <f>H55+I54</f>
        <v>0</v>
      </c>
      <c r="J55" s="126">
        <f>I55+J54</f>
        <v>-11.700857142857146</v>
      </c>
      <c r="K55" s="126">
        <f>J55+K54</f>
        <v>-23.401714285714291</v>
      </c>
      <c r="L55" s="126">
        <f>K55+L54</f>
        <v>-873.87771428571455</v>
      </c>
      <c r="M55" s="126">
        <f>L55+M54</f>
        <v>-3049.809008449919</v>
      </c>
      <c r="N55" s="126">
        <f>M55+N54</f>
        <v>-6128.085961381883</v>
      </c>
      <c r="O55" s="126">
        <f>N55+O54</f>
        <v>-11221.198305507765</v>
      </c>
      <c r="P55" s="126">
        <f>O55+P54</f>
        <v>-11221.134379030927</v>
      </c>
      <c r="Q55" s="126">
        <f>P55+Q54</f>
        <v>-11221.040233589832</v>
      </c>
      <c r="R55" s="126">
        <f>Q55+R54</f>
        <v>-11220.926613588774</v>
      </c>
      <c r="S55" s="127">
        <f>R55+S54</f>
        <v>-11220.810049703021</v>
      </c>
    </row>
    <row r="56" spans="2:20" x14ac:dyDescent="0.25">
      <c r="B56" s="124" t="s">
        <v>690</v>
      </c>
      <c r="C56" s="125"/>
      <c r="D56" s="125"/>
      <c r="E56" s="125"/>
      <c r="F56" s="125"/>
      <c r="G56" s="126">
        <f>G54*0.2</f>
        <v>0</v>
      </c>
      <c r="H56" s="126">
        <f>H54*0.2</f>
        <v>0</v>
      </c>
      <c r="I56" s="126">
        <f>I54*0.2</f>
        <v>0</v>
      </c>
      <c r="J56" s="126">
        <f>J54*0.2</f>
        <v>-2.3401714285714292</v>
      </c>
      <c r="K56" s="126">
        <f>K54*0.2</f>
        <v>-2.3401714285714292</v>
      </c>
      <c r="L56" s="126">
        <f>L54*0.2</f>
        <v>-170.09520000000006</v>
      </c>
      <c r="M56" s="126">
        <f>M54*0.2</f>
        <v>-435.18625883284096</v>
      </c>
      <c r="N56" s="126">
        <f>N54*0.2</f>
        <v>-615.65539058639297</v>
      </c>
      <c r="O56" s="126">
        <f>O54*0.2</f>
        <v>-1018.6224688251764</v>
      </c>
      <c r="P56" s="126">
        <f>P54*0.2</f>
        <v>1.278529536761296E-2</v>
      </c>
      <c r="Q56" s="126">
        <f>Q54*0.2</f>
        <v>1.8829088219152842E-2</v>
      </c>
      <c r="R56" s="126">
        <f>R54*0.2</f>
        <v>2.2724000211789549E-2</v>
      </c>
      <c r="S56" s="127">
        <f>S54*0.2</f>
        <v>2.3312777150518472E-2</v>
      </c>
    </row>
    <row r="57" spans="2:20" x14ac:dyDescent="0.25">
      <c r="B57" s="124" t="s">
        <v>689</v>
      </c>
      <c r="C57" s="125"/>
      <c r="D57" s="125"/>
      <c r="E57" s="125"/>
      <c r="F57" s="125"/>
      <c r="G57" s="126">
        <f>G56</f>
        <v>0</v>
      </c>
      <c r="H57" s="126">
        <f>G57+H56</f>
        <v>0</v>
      </c>
      <c r="I57" s="126">
        <f>H57+I56</f>
        <v>0</v>
      </c>
      <c r="J57" s="126">
        <f>I57+J56</f>
        <v>-2.3401714285714292</v>
      </c>
      <c r="K57" s="126">
        <f>J57+K56</f>
        <v>-4.6803428571428585</v>
      </c>
      <c r="L57" s="126">
        <f>K57+L56</f>
        <v>-174.77554285714291</v>
      </c>
      <c r="M57" s="126">
        <f>L57+M56</f>
        <v>-609.96180168998387</v>
      </c>
      <c r="N57" s="126">
        <f>M57+N56</f>
        <v>-1225.617192276377</v>
      </c>
      <c r="O57" s="126">
        <f>N57+O56</f>
        <v>-2244.2396611015533</v>
      </c>
      <c r="P57" s="126">
        <f>O57+P56</f>
        <v>-2244.2268758061859</v>
      </c>
      <c r="Q57" s="126">
        <f>P57+Q56</f>
        <v>-2244.2080467179667</v>
      </c>
      <c r="R57" s="126">
        <f>Q57+R56</f>
        <v>-2244.1853227177548</v>
      </c>
      <c r="S57" s="127">
        <f>R57+S56</f>
        <v>-2244.1620099406045</v>
      </c>
    </row>
    <row r="58" spans="2:20" ht="15.75" thickBot="1" x14ac:dyDescent="0.3">
      <c r="B58" s="134" t="s">
        <v>691</v>
      </c>
      <c r="C58" s="135"/>
      <c r="D58" s="135"/>
      <c r="E58" s="135"/>
      <c r="F58" s="135"/>
      <c r="G58" s="136">
        <f>IF(G57&gt;0,G57-SUM($C$58:F58),0)</f>
        <v>0</v>
      </c>
      <c r="H58" s="136">
        <f>IF(H57&gt;0,H57-SUM($C$58:G58),0)</f>
        <v>0</v>
      </c>
      <c r="I58" s="136">
        <f>IF(I57&gt;0,I57-SUM($C$58:H58),0)</f>
        <v>0</v>
      </c>
      <c r="J58" s="136">
        <f>IF(J57&gt;0,J57-SUM($C$58:I58),0)</f>
        <v>0</v>
      </c>
      <c r="K58" s="136">
        <f>IF(K57&gt;0,K57-SUM($C$58:J58),0)</f>
        <v>0</v>
      </c>
      <c r="L58" s="136">
        <f>IF(L57&gt;0,L57-SUM($C$58:K58),0)</f>
        <v>0</v>
      </c>
      <c r="M58" s="136">
        <f>IF(M57&gt;0,M57-SUM($C$58:L58),0)</f>
        <v>0</v>
      </c>
      <c r="N58" s="136">
        <f>IF(N57&gt;0,N57-SUM($C$58:M58),0)</f>
        <v>0</v>
      </c>
      <c r="O58" s="136">
        <f>IF(O57&gt;0,O57-SUM($C$58:N58),0)</f>
        <v>0</v>
      </c>
      <c r="P58" s="136">
        <f>IF(P57&gt;0,P57-SUM($C$58:O58),0)</f>
        <v>0</v>
      </c>
      <c r="Q58" s="136">
        <f>IF(Q57&gt;0,Q57-SUM($C$58:P58),0)</f>
        <v>0</v>
      </c>
      <c r="R58" s="136">
        <f>IF(R57&gt;0,R57-SUM($C$58:Q58),0)</f>
        <v>0</v>
      </c>
      <c r="S58" s="137">
        <f>IF(S57&gt;0,S57-SUM($C$58:R58),0)</f>
        <v>0</v>
      </c>
    </row>
    <row r="59" spans="2:20" ht="15.75" thickBot="1" x14ac:dyDescent="0.3"/>
    <row r="60" spans="2:20" x14ac:dyDescent="0.25">
      <c r="B60" s="143" t="s">
        <v>294</v>
      </c>
      <c r="C60" s="144"/>
      <c r="D60" s="144"/>
      <c r="E60" s="144"/>
      <c r="F60" s="144"/>
      <c r="G60" s="144"/>
      <c r="H60" s="144"/>
      <c r="I60" s="144"/>
      <c r="J60" s="144"/>
      <c r="K60" s="144"/>
      <c r="L60" s="144"/>
      <c r="M60" s="144"/>
      <c r="N60" s="144"/>
      <c r="O60" s="144"/>
      <c r="P60" s="144"/>
      <c r="Q60" s="144"/>
      <c r="R60" s="144"/>
      <c r="S60" s="145"/>
    </row>
    <row r="61" spans="2:20" x14ac:dyDescent="0.25">
      <c r="B61" s="124" t="s">
        <v>692</v>
      </c>
      <c r="C61" s="125"/>
      <c r="D61" s="125"/>
      <c r="E61" s="125"/>
      <c r="F61" s="125"/>
      <c r="G61" s="126"/>
      <c r="H61" s="126">
        <f>H75*20/120</f>
        <v>9824.9422770000019</v>
      </c>
      <c r="I61" s="126">
        <f>I75*20/120</f>
        <v>19092.787612560005</v>
      </c>
      <c r="J61" s="126">
        <f>J75*20/120</f>
        <v>23198.742570365586</v>
      </c>
      <c r="K61" s="126">
        <f>K75*20/120</f>
        <v>22938.788121843376</v>
      </c>
      <c r="L61" s="126">
        <f>L75*20/120</f>
        <v>25163.287942654235</v>
      </c>
      <c r="M61" s="126"/>
      <c r="N61" s="126"/>
      <c r="O61" s="126"/>
      <c r="P61" s="126"/>
      <c r="Q61" s="126"/>
      <c r="R61" s="126"/>
      <c r="S61" s="127"/>
    </row>
    <row r="62" spans="2:20" x14ac:dyDescent="0.25">
      <c r="B62" s="124" t="s">
        <v>693</v>
      </c>
      <c r="C62" s="125"/>
      <c r="D62" s="125"/>
      <c r="E62" s="125"/>
      <c r="F62" s="125"/>
      <c r="G62" s="126">
        <f>G46</f>
        <v>0</v>
      </c>
      <c r="H62" s="126">
        <f>H46</f>
        <v>0</v>
      </c>
      <c r="I62" s="126">
        <f>I46</f>
        <v>0</v>
      </c>
      <c r="J62" s="126">
        <f>J46</f>
        <v>0</v>
      </c>
      <c r="K62" s="126">
        <f>K46</f>
        <v>0</v>
      </c>
      <c r="L62" s="126">
        <f>L46</f>
        <v>0</v>
      </c>
      <c r="M62" s="126">
        <f>M46</f>
        <v>1.4116715912683265E-4</v>
      </c>
      <c r="N62" s="126">
        <f>N46</f>
        <v>2.037985035693789E-3</v>
      </c>
      <c r="O62" s="126">
        <f>O46</f>
        <v>7.4933320621003597E-3</v>
      </c>
      <c r="P62" s="126">
        <f>P46</f>
        <v>1.278529536761296E-2</v>
      </c>
      <c r="Q62" s="126">
        <f>Q46</f>
        <v>1.8829088219152839E-2</v>
      </c>
      <c r="R62" s="126">
        <f>R46</f>
        <v>2.2724000211789552E-2</v>
      </c>
      <c r="S62" s="127">
        <f>S46</f>
        <v>2.3312777150518466E-2</v>
      </c>
    </row>
    <row r="63" spans="2:20" x14ac:dyDescent="0.25">
      <c r="B63" s="124" t="s">
        <v>694</v>
      </c>
      <c r="C63" s="125"/>
      <c r="D63" s="125"/>
      <c r="E63" s="125"/>
      <c r="F63" s="125"/>
      <c r="G63" s="126">
        <f>G62-G61</f>
        <v>0</v>
      </c>
      <c r="H63" s="126">
        <f>H62-H61</f>
        <v>-9824.9422770000019</v>
      </c>
      <c r="I63" s="126">
        <f>I62-I61</f>
        <v>-19092.787612560005</v>
      </c>
      <c r="J63" s="126">
        <f>J62-J61</f>
        <v>-23198.742570365586</v>
      </c>
      <c r="K63" s="126">
        <f>K62-K61</f>
        <v>-22938.788121843376</v>
      </c>
      <c r="L63" s="126">
        <f>L62-L61</f>
        <v>-25163.287942654235</v>
      </c>
      <c r="M63" s="126">
        <f>M62-M61</f>
        <v>1.4116715912683265E-4</v>
      </c>
      <c r="N63" s="126">
        <f>N62-N61</f>
        <v>2.037985035693789E-3</v>
      </c>
      <c r="O63" s="126">
        <f>O62-O61</f>
        <v>7.4933320621003597E-3</v>
      </c>
      <c r="P63" s="126">
        <f>P62-P61</f>
        <v>1.278529536761296E-2</v>
      </c>
      <c r="Q63" s="126">
        <f>Q62-Q61</f>
        <v>1.8829088219152839E-2</v>
      </c>
      <c r="R63" s="126">
        <f>R62-R61</f>
        <v>2.2724000211789552E-2</v>
      </c>
      <c r="S63" s="127">
        <f>S62-S61</f>
        <v>2.3312777150518466E-2</v>
      </c>
    </row>
    <row r="64" spans="2:20" x14ac:dyDescent="0.25">
      <c r="B64" s="124" t="s">
        <v>689</v>
      </c>
      <c r="G64" s="126">
        <f>G63</f>
        <v>0</v>
      </c>
      <c r="H64" s="126">
        <f>G64+H63</f>
        <v>-9824.9422770000019</v>
      </c>
      <c r="I64" s="126">
        <f>H64+I63</f>
        <v>-28917.729889560007</v>
      </c>
      <c r="J64" s="126">
        <f>I64+J63</f>
        <v>-52116.472459925593</v>
      </c>
      <c r="K64" s="126">
        <f>J64+K63</f>
        <v>-75055.260581768962</v>
      </c>
      <c r="L64" s="126">
        <f>K64+L63</f>
        <v>-100218.5485244232</v>
      </c>
      <c r="M64" s="126">
        <f>L64+M63</f>
        <v>-100218.54838325604</v>
      </c>
      <c r="N64" s="126">
        <f>M64+N63</f>
        <v>-100218.54634527101</v>
      </c>
      <c r="O64" s="126">
        <f>N64+O63</f>
        <v>-100218.53885193895</v>
      </c>
      <c r="P64" s="126">
        <f>O64+P63</f>
        <v>-100218.52606664358</v>
      </c>
      <c r="Q64" s="126">
        <f>P64+Q63</f>
        <v>-100218.50723755536</v>
      </c>
      <c r="R64" s="126">
        <f>Q64+R63</f>
        <v>-100218.48451355514</v>
      </c>
      <c r="S64" s="127">
        <f>R64+S63</f>
        <v>-100218.46120077799</v>
      </c>
    </row>
    <row r="65" spans="2:27" ht="15.75" thickBot="1" x14ac:dyDescent="0.3">
      <c r="B65" s="134" t="s">
        <v>691</v>
      </c>
      <c r="C65" s="135"/>
      <c r="D65" s="135"/>
      <c r="E65" s="135"/>
      <c r="F65" s="135"/>
      <c r="G65" s="136">
        <f>IF(G64&gt;0,G64-SUM($C$58:F65),0)</f>
        <v>0</v>
      </c>
      <c r="H65" s="136">
        <f>IF(H64&gt;0,H64-SUM($C$58:G65),0)</f>
        <v>0</v>
      </c>
      <c r="I65" s="136">
        <f>IF(I64&gt;0,I64-SUM($C$65:H65),0)</f>
        <v>0</v>
      </c>
      <c r="J65" s="136">
        <f>IF(J64&gt;0,J64-SUM($C$65:I65),0)</f>
        <v>0</v>
      </c>
      <c r="K65" s="136">
        <f>IF(K64&gt;0,K64-SUM($C$65:J65),0)</f>
        <v>0</v>
      </c>
      <c r="L65" s="136">
        <f>IF(L64&gt;0,L64-SUM($C$65:K65),0)</f>
        <v>0</v>
      </c>
      <c r="M65" s="136">
        <f>IF(M64&gt;0,M64-SUM($C$65:L65),0)</f>
        <v>0</v>
      </c>
      <c r="N65" s="136">
        <f>IF(N64&gt;0,N64-SUM($C$65:M65),0)</f>
        <v>0</v>
      </c>
      <c r="O65" s="136">
        <f>IF(O64&gt;0,O64-SUM($C$65:N65),0)</f>
        <v>0</v>
      </c>
      <c r="P65" s="136">
        <f>IF(P64&gt;0,P64-SUM($C$65:O65),0)</f>
        <v>0</v>
      </c>
      <c r="Q65" s="136">
        <f>IF(Q64&gt;0,Q64-SUM($C$65:P65),0)</f>
        <v>0</v>
      </c>
      <c r="R65" s="136">
        <f>IF(R64&gt;0,R64-SUM($C$65:Q65),0)</f>
        <v>0</v>
      </c>
      <c r="S65" s="137">
        <f>IF(S64&gt;0,S64-SUM($C$65:R65),0)</f>
        <v>0</v>
      </c>
    </row>
    <row r="66" spans="2:27" ht="15.75" thickBot="1" x14ac:dyDescent="0.3"/>
    <row r="67" spans="2:27" s="146" customFormat="1" ht="15.75" thickBot="1" x14ac:dyDescent="0.3">
      <c r="B67" s="147" t="s">
        <v>695</v>
      </c>
      <c r="C67" s="148"/>
      <c r="D67" s="148"/>
      <c r="E67" s="148"/>
      <c r="F67" s="148"/>
      <c r="G67" s="149"/>
      <c r="H67" s="149">
        <f>H68-H69</f>
        <v>0</v>
      </c>
      <c r="I67" s="149">
        <f>I68-I69</f>
        <v>0</v>
      </c>
      <c r="J67" s="149">
        <f>J68-J69</f>
        <v>0</v>
      </c>
      <c r="K67" s="149">
        <f>K68-K69</f>
        <v>0</v>
      </c>
      <c r="L67" s="149">
        <f>L68-L69</f>
        <v>0</v>
      </c>
      <c r="M67" s="149">
        <f>M68-M69</f>
        <v>7.0583579563416341E-5</v>
      </c>
      <c r="N67" s="149">
        <f>N68-N69</f>
        <v>1.0189925178468945E-3</v>
      </c>
      <c r="O67" s="149">
        <f>O68-O69</f>
        <v>3.746666031050182E-3</v>
      </c>
      <c r="P67" s="149">
        <f>P68-P69</f>
        <v>6.3926476838064798E-3</v>
      </c>
      <c r="Q67" s="149">
        <f>Q68-Q69</f>
        <v>9.4145441095764178E-3</v>
      </c>
      <c r="R67" s="149">
        <f>R68-R69</f>
        <v>1.1362000105894774E-2</v>
      </c>
      <c r="S67" s="150">
        <f>S68-S69</f>
        <v>1.1656388575259236E-2</v>
      </c>
    </row>
    <row r="68" spans="2:27" x14ac:dyDescent="0.25">
      <c r="B68" s="151" t="s">
        <v>696</v>
      </c>
      <c r="C68" s="152"/>
      <c r="D68" s="152"/>
      <c r="E68" s="152"/>
      <c r="F68" s="152"/>
      <c r="G68" s="153"/>
      <c r="H68" s="153">
        <f>H42*30*100%/360</f>
        <v>0</v>
      </c>
      <c r="I68" s="153">
        <f>I42*30*100%/360</f>
        <v>0</v>
      </c>
      <c r="J68" s="153">
        <f>J42*30*100%/360</f>
        <v>0</v>
      </c>
      <c r="K68" s="153">
        <f>K42*30*100%/360</f>
        <v>0</v>
      </c>
      <c r="L68" s="153">
        <f>L42*30*100%/360</f>
        <v>0</v>
      </c>
      <c r="M68" s="153">
        <f>M42*30*100%/360</f>
        <v>7.0583579563416341E-5</v>
      </c>
      <c r="N68" s="153">
        <f>N42*30*100%/360</f>
        <v>1.0189925178468945E-3</v>
      </c>
      <c r="O68" s="153">
        <f>O42*30*100%/360</f>
        <v>3.746666031050182E-3</v>
      </c>
      <c r="P68" s="153">
        <f>P42*30*100%/360</f>
        <v>6.3926476838064798E-3</v>
      </c>
      <c r="Q68" s="153">
        <f>Q42*30*100%/360</f>
        <v>9.4145441095764178E-3</v>
      </c>
      <c r="R68" s="153">
        <f>R42*30*100%/360</f>
        <v>1.1362000105894774E-2</v>
      </c>
      <c r="S68" s="154">
        <f>S42*30*100%/360</f>
        <v>1.1656388575259236E-2</v>
      </c>
    </row>
    <row r="69" spans="2:27" s="146" customFormat="1" x14ac:dyDescent="0.25">
      <c r="B69" s="155" t="s">
        <v>697</v>
      </c>
      <c r="C69" s="156"/>
      <c r="D69" s="156"/>
      <c r="E69" s="156"/>
      <c r="F69" s="156"/>
      <c r="G69" s="157"/>
      <c r="H69" s="157">
        <f>SUM(H70:H71)</f>
        <v>0</v>
      </c>
      <c r="I69" s="157">
        <f>SUM(I70:I71)</f>
        <v>0</v>
      </c>
      <c r="J69" s="157">
        <f>SUM(J70:J71)</f>
        <v>0</v>
      </c>
      <c r="K69" s="157">
        <f>SUM(K70:K71)</f>
        <v>0</v>
      </c>
      <c r="L69" s="157">
        <f>SUM(L70:L71)</f>
        <v>0</v>
      </c>
      <c r="M69" s="157">
        <f>SUM(M70:M71)</f>
        <v>0</v>
      </c>
      <c r="N69" s="157">
        <f>SUM(N70:N71)</f>
        <v>0</v>
      </c>
      <c r="O69" s="157">
        <f>SUM(O70:O71)</f>
        <v>0</v>
      </c>
      <c r="P69" s="157">
        <f>SUM(P70:P71)</f>
        <v>0</v>
      </c>
      <c r="Q69" s="157">
        <f>SUM(Q70:Q71)</f>
        <v>0</v>
      </c>
      <c r="R69" s="157">
        <f>SUM(R70:R71)</f>
        <v>0</v>
      </c>
      <c r="S69" s="158">
        <f>SUM(S70:S71)</f>
        <v>0</v>
      </c>
    </row>
    <row r="70" spans="2:27" x14ac:dyDescent="0.25">
      <c r="B70" s="124" t="s">
        <v>698</v>
      </c>
      <c r="C70" s="125"/>
      <c r="D70" s="125"/>
      <c r="E70" s="125"/>
      <c r="F70" s="125"/>
      <c r="G70" s="126">
        <f>G58*30/360</f>
        <v>0</v>
      </c>
      <c r="H70" s="126">
        <f>H58*30/360</f>
        <v>0</v>
      </c>
      <c r="I70" s="126">
        <f>I58*30/360</f>
        <v>0</v>
      </c>
      <c r="J70" s="126">
        <f>J58*30/360</f>
        <v>0</v>
      </c>
      <c r="K70" s="126">
        <f>K58*30/360</f>
        <v>0</v>
      </c>
      <c r="L70" s="126">
        <f>L58*30/360</f>
        <v>0</v>
      </c>
      <c r="M70" s="126">
        <f>M58*30/360</f>
        <v>0</v>
      </c>
      <c r="N70" s="126">
        <f>N58*30/360</f>
        <v>0</v>
      </c>
      <c r="O70" s="126">
        <f>O58*30/360</f>
        <v>0</v>
      </c>
      <c r="P70" s="126">
        <f>P58*30/360</f>
        <v>0</v>
      </c>
      <c r="Q70" s="126">
        <f>Q58*30/360</f>
        <v>0</v>
      </c>
      <c r="R70" s="126">
        <f>R58*30/360</f>
        <v>0</v>
      </c>
      <c r="S70" s="127">
        <f>S58*30/360</f>
        <v>0</v>
      </c>
    </row>
    <row r="71" spans="2:27" ht="15.75" thickBot="1" x14ac:dyDescent="0.3">
      <c r="B71" s="134" t="s">
        <v>699</v>
      </c>
      <c r="C71" s="135"/>
      <c r="D71" s="135"/>
      <c r="E71" s="135"/>
      <c r="F71" s="135"/>
      <c r="G71" s="136"/>
      <c r="H71" s="136">
        <f>H65*90/360</f>
        <v>0</v>
      </c>
      <c r="I71" s="136">
        <f>I65*90/360</f>
        <v>0</v>
      </c>
      <c r="J71" s="136">
        <f>J65*90/360</f>
        <v>0</v>
      </c>
      <c r="K71" s="136">
        <f>K65*90/360</f>
        <v>0</v>
      </c>
      <c r="L71" s="136">
        <f>L65*90/360</f>
        <v>0</v>
      </c>
      <c r="M71" s="136">
        <f>M65*90/360</f>
        <v>0</v>
      </c>
      <c r="N71" s="136">
        <f>N65*90/360</f>
        <v>0</v>
      </c>
      <c r="O71" s="136">
        <f>O65*90/360</f>
        <v>0</v>
      </c>
      <c r="P71" s="136">
        <f>P65*90/360</f>
        <v>0</v>
      </c>
      <c r="Q71" s="136">
        <f>Q65*90/360</f>
        <v>0</v>
      </c>
      <c r="R71" s="136">
        <f>R65*90/360</f>
        <v>0</v>
      </c>
      <c r="S71" s="137">
        <f>S65*90/360</f>
        <v>0</v>
      </c>
    </row>
    <row r="72" spans="2:27" s="146" customFormat="1" ht="15.75" thickBot="1" x14ac:dyDescent="0.3">
      <c r="B72" s="147" t="s">
        <v>700</v>
      </c>
      <c r="C72" s="148"/>
      <c r="D72" s="148"/>
      <c r="E72" s="148"/>
      <c r="F72" s="148"/>
      <c r="G72" s="149">
        <f>G67-F67</f>
        <v>0</v>
      </c>
      <c r="H72" s="149">
        <f>H67-G67</f>
        <v>0</v>
      </c>
      <c r="I72" s="149">
        <f>I67-H67</f>
        <v>0</v>
      </c>
      <c r="J72" s="149">
        <f>J67-I67</f>
        <v>0</v>
      </c>
      <c r="K72" s="149">
        <f>K67-J67</f>
        <v>0</v>
      </c>
      <c r="L72" s="149">
        <f>L67-K67</f>
        <v>0</v>
      </c>
      <c r="M72" s="149">
        <f>M67-L67</f>
        <v>7.0583579563416341E-5</v>
      </c>
      <c r="N72" s="149">
        <f>N67-M67</f>
        <v>9.4840893828347823E-4</v>
      </c>
      <c r="O72" s="149">
        <f>O67-N67</f>
        <v>2.7276735132032875E-3</v>
      </c>
      <c r="P72" s="149">
        <f>P67-O67</f>
        <v>2.6459816527562977E-3</v>
      </c>
      <c r="Q72" s="149">
        <f>Q67-P67</f>
        <v>3.021896425769938E-3</v>
      </c>
      <c r="R72" s="149">
        <f>R67-Q67</f>
        <v>1.9474559963183567E-3</v>
      </c>
      <c r="S72" s="150">
        <f>S67-R67</f>
        <v>2.9438846936446182E-4</v>
      </c>
    </row>
    <row r="73" spans="2:27" ht="15.75" thickBot="1" x14ac:dyDescent="0.3"/>
    <row r="74" spans="2:27" x14ac:dyDescent="0.25">
      <c r="B74" s="159" t="s">
        <v>701</v>
      </c>
      <c r="C74" s="160"/>
      <c r="D74" s="160"/>
      <c r="E74" s="160"/>
      <c r="F74" s="160"/>
      <c r="G74" s="161"/>
      <c r="H74" s="161">
        <f>H42-H58-H65</f>
        <v>0</v>
      </c>
      <c r="I74" s="161">
        <f>I42-I58-I65</f>
        <v>0</v>
      </c>
      <c r="J74" s="161">
        <f>J42-J58-J65</f>
        <v>0</v>
      </c>
      <c r="K74" s="161">
        <f>K42-K58-K65</f>
        <v>0</v>
      </c>
      <c r="L74" s="161">
        <f>L42-L58-L65</f>
        <v>0</v>
      </c>
      <c r="M74" s="161">
        <f>M42-M58-M65</f>
        <v>8.4700295476099598E-4</v>
      </c>
      <c r="N74" s="161">
        <f>N42-N58-N65</f>
        <v>1.2227910214162734E-2</v>
      </c>
      <c r="O74" s="161">
        <f>O42-O58-O65</f>
        <v>4.4959992372602182E-2</v>
      </c>
      <c r="P74" s="161">
        <f>P42-P58-P65</f>
        <v>7.6711772205677764E-2</v>
      </c>
      <c r="Q74" s="161">
        <f>Q42-Q58-Q65</f>
        <v>0.11297452931491703</v>
      </c>
      <c r="R74" s="161">
        <f>R42-R58-R65</f>
        <v>0.13634400127073729</v>
      </c>
      <c r="S74" s="162">
        <f>S42-S58-S65</f>
        <v>0.13987666290311082</v>
      </c>
    </row>
    <row r="75" spans="2:27" ht="16.5" thickBot="1" x14ac:dyDescent="0.3">
      <c r="B75" s="163" t="s">
        <v>702</v>
      </c>
      <c r="C75" s="164"/>
      <c r="D75" s="164"/>
      <c r="E75" s="164"/>
      <c r="F75" s="164"/>
      <c r="G75" s="165"/>
      <c r="H75" s="165">
        <v>58949.653662000012</v>
      </c>
      <c r="I75" s="165">
        <v>114556.72567536001</v>
      </c>
      <c r="J75" s="165">
        <v>139192.45542219351</v>
      </c>
      <c r="K75" s="165">
        <v>137632.72873106026</v>
      </c>
      <c r="L75" s="165">
        <v>150979.72765592541</v>
      </c>
      <c r="M75" s="165">
        <v>234312.01295295937</v>
      </c>
      <c r="N75" s="165"/>
      <c r="O75" s="165"/>
      <c r="P75" s="165"/>
      <c r="Q75" s="165"/>
      <c r="R75" s="165"/>
      <c r="S75" s="166"/>
      <c r="AA75" s="167" t="e">
        <f>ROUND(-Z75/1.18,0)=ROUND(B30,0)</f>
        <v>#VALUE!</v>
      </c>
    </row>
    <row r="76" spans="2:27" ht="15.75" thickBot="1" x14ac:dyDescent="0.3">
      <c r="B76" s="168" t="s">
        <v>298</v>
      </c>
      <c r="C76" s="169"/>
      <c r="D76" s="169"/>
      <c r="E76" s="169"/>
      <c r="F76" s="169"/>
      <c r="G76" s="170">
        <f>G74-G75-G72</f>
        <v>0</v>
      </c>
      <c r="H76" s="170">
        <f>H74-H75-H72</f>
        <v>-58949.653662000012</v>
      </c>
      <c r="I76" s="170">
        <f>I74-I75-I72</f>
        <v>-114556.72567536001</v>
      </c>
      <c r="J76" s="170">
        <f>J74-J75-J72</f>
        <v>-139192.45542219351</v>
      </c>
      <c r="K76" s="170">
        <f>K74-K75-K72</f>
        <v>-137632.72873106026</v>
      </c>
      <c r="L76" s="170">
        <f>L74-L75-L72</f>
        <v>-150979.72765592541</v>
      </c>
      <c r="M76" s="170">
        <f>M74-M75-M72</f>
        <v>-234312.01217653998</v>
      </c>
      <c r="N76" s="170">
        <f>N74-N75-N72</f>
        <v>1.1279501275879256E-2</v>
      </c>
      <c r="O76" s="170">
        <f>O74-O75-O72</f>
        <v>4.2232318859398897E-2</v>
      </c>
      <c r="P76" s="170">
        <f>P74-P75-P72</f>
        <v>7.4065790552921465E-2</v>
      </c>
      <c r="Q76" s="170">
        <f>Q74-Q75-Q72</f>
        <v>0.10995263288914708</v>
      </c>
      <c r="R76" s="170">
        <f>R74-R75-R72</f>
        <v>0.13439654527441894</v>
      </c>
      <c r="S76" s="171">
        <f>S74-S75-S72</f>
        <v>0.13958227443374635</v>
      </c>
    </row>
    <row r="78" spans="2:27" x14ac:dyDescent="0.25">
      <c r="H78" s="172"/>
    </row>
    <row r="79" spans="2:27" x14ac:dyDescent="0.25">
      <c r="G79" s="172"/>
      <c r="H79" s="172"/>
      <c r="I79" s="172"/>
      <c r="J79" s="172"/>
      <c r="K79" s="172"/>
      <c r="L79" s="172"/>
      <c r="M79" s="172"/>
      <c r="N79" s="172"/>
      <c r="O79" s="172"/>
      <c r="P79" s="172"/>
      <c r="Q79" s="172"/>
      <c r="R79" s="172"/>
      <c r="S79" s="172"/>
    </row>
    <row r="85" spans="3:14" x14ac:dyDescent="0.25">
      <c r="C85" s="82">
        <f>B85+1</f>
        <v>1</v>
      </c>
      <c r="D85" s="82">
        <f>C85+1</f>
        <v>2</v>
      </c>
      <c r="E85" s="82">
        <f>D85+1</f>
        <v>3</v>
      </c>
      <c r="F85" s="82">
        <f>E85+1</f>
        <v>4</v>
      </c>
      <c r="G85" s="82">
        <f>F85+1</f>
        <v>5</v>
      </c>
      <c r="H85" s="82">
        <f>G85+1</f>
        <v>6</v>
      </c>
      <c r="I85" s="82">
        <f>H85+1</f>
        <v>7</v>
      </c>
      <c r="J85" s="82">
        <f>I85+1</f>
        <v>8</v>
      </c>
      <c r="K85" s="82">
        <f>J85+1</f>
        <v>9</v>
      </c>
      <c r="L85" s="82">
        <f>K85+1</f>
        <v>10</v>
      </c>
      <c r="M85" s="82">
        <f>L85+1</f>
        <v>11</v>
      </c>
      <c r="N85" s="82">
        <f>M85+1</f>
        <v>12</v>
      </c>
    </row>
  </sheetData>
  <mergeCells count="2">
    <mergeCell ref="A2:L2"/>
    <mergeCell ref="A5:L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4"/>
  <sheetViews>
    <sheetView tabSelected="1" workbookViewId="0">
      <selection activeCell="E26" sqref="E26"/>
    </sheetView>
  </sheetViews>
  <sheetFormatPr defaultRowHeight="15" x14ac:dyDescent="0.25"/>
  <cols>
    <col min="17" max="17" width="13.5703125" customWidth="1"/>
    <col min="19" max="19" width="14" customWidth="1"/>
  </cols>
  <sheetData>
    <row r="1" spans="1:26" x14ac:dyDescent="0.25">
      <c r="A1" s="173" t="s">
        <v>703</v>
      </c>
      <c r="B1" s="174"/>
      <c r="C1" s="174"/>
      <c r="D1" s="174"/>
      <c r="E1" s="174"/>
      <c r="F1" s="174"/>
      <c r="G1" s="174"/>
      <c r="H1" s="174"/>
      <c r="I1" s="174"/>
      <c r="J1" s="174"/>
      <c r="K1" s="174"/>
      <c r="L1" s="174"/>
      <c r="M1" s="174"/>
      <c r="N1" s="174"/>
      <c r="O1" s="174"/>
      <c r="P1" s="174"/>
      <c r="Q1" s="174"/>
      <c r="R1" s="174"/>
      <c r="S1" s="173"/>
    </row>
    <row r="2" spans="1:26" x14ac:dyDescent="0.25">
      <c r="A2" s="173" t="s">
        <v>704</v>
      </c>
      <c r="B2" s="174"/>
      <c r="C2" s="174"/>
      <c r="D2" s="174"/>
      <c r="E2" s="174"/>
      <c r="F2" s="174"/>
      <c r="G2" s="174"/>
      <c r="H2" s="174"/>
      <c r="I2" s="174"/>
      <c r="J2" s="174"/>
      <c r="K2" s="174"/>
      <c r="L2" s="174"/>
      <c r="M2" s="174"/>
      <c r="N2" s="174"/>
      <c r="O2" s="174"/>
      <c r="P2" s="174"/>
      <c r="Q2" s="174"/>
      <c r="R2" s="174"/>
      <c r="S2" s="173"/>
    </row>
    <row r="3" spans="1:26" x14ac:dyDescent="0.25">
      <c r="A3" s="175" t="s">
        <v>9</v>
      </c>
      <c r="B3" s="175"/>
      <c r="C3" s="175"/>
      <c r="D3" s="175"/>
      <c r="E3" s="175"/>
      <c r="F3" s="175"/>
      <c r="G3" s="175"/>
      <c r="H3" s="175"/>
      <c r="I3" s="175"/>
      <c r="J3" s="175"/>
      <c r="K3" s="175"/>
      <c r="L3" s="175"/>
      <c r="M3" s="175"/>
      <c r="N3" s="175"/>
      <c r="O3" s="175"/>
      <c r="P3" s="175"/>
      <c r="Q3" s="175"/>
      <c r="R3" s="173"/>
      <c r="S3" s="173"/>
    </row>
    <row r="5" spans="1:26" x14ac:dyDescent="0.25">
      <c r="A5" s="176"/>
      <c r="B5" s="177"/>
      <c r="C5" s="177"/>
      <c r="D5" s="177"/>
      <c r="E5" s="177"/>
      <c r="F5" s="177"/>
      <c r="G5" s="177"/>
      <c r="H5" s="177"/>
      <c r="I5" s="177"/>
      <c r="J5" s="177"/>
      <c r="K5" s="177"/>
      <c r="L5" s="177"/>
      <c r="M5" s="177"/>
      <c r="N5" s="177"/>
      <c r="O5" s="177"/>
      <c r="P5" s="177"/>
      <c r="Q5" s="177"/>
      <c r="R5" s="177"/>
      <c r="S5" s="173"/>
    </row>
    <row r="6" spans="1:26" ht="15.75" thickBot="1" x14ac:dyDescent="0.3">
      <c r="A6" s="173"/>
      <c r="B6" s="177"/>
      <c r="C6" s="177"/>
      <c r="D6" s="177"/>
      <c r="E6" s="177"/>
      <c r="F6" s="177"/>
      <c r="G6" s="177"/>
      <c r="H6" s="177"/>
      <c r="I6" s="177"/>
      <c r="J6" s="177"/>
      <c r="K6" s="177"/>
      <c r="L6" s="177"/>
      <c r="M6" s="177"/>
      <c r="N6" s="177"/>
      <c r="O6" s="177"/>
      <c r="P6" s="177"/>
      <c r="Q6" s="177"/>
      <c r="R6" s="177"/>
      <c r="S6" s="173"/>
    </row>
    <row r="7" spans="1:26" x14ac:dyDescent="0.25">
      <c r="A7" s="178" t="s">
        <v>100</v>
      </c>
      <c r="B7" s="180">
        <v>2020</v>
      </c>
      <c r="C7" s="181"/>
      <c r="D7" s="180">
        <v>2021</v>
      </c>
      <c r="E7" s="181"/>
      <c r="F7" s="180">
        <v>2022</v>
      </c>
      <c r="G7" s="181"/>
      <c r="H7" s="180">
        <v>2023</v>
      </c>
      <c r="I7" s="181"/>
      <c r="J7" s="180">
        <v>2024</v>
      </c>
      <c r="K7" s="181"/>
      <c r="L7" s="182" t="s">
        <v>159</v>
      </c>
      <c r="M7" s="183"/>
      <c r="N7" s="182" t="s">
        <v>206</v>
      </c>
      <c r="O7" s="183"/>
      <c r="P7" s="182" t="s">
        <v>161</v>
      </c>
      <c r="Q7" s="183"/>
      <c r="R7" s="184" t="s">
        <v>705</v>
      </c>
      <c r="S7" s="186" t="s">
        <v>706</v>
      </c>
    </row>
    <row r="8" spans="1:26" x14ac:dyDescent="0.25">
      <c r="A8" s="179"/>
      <c r="B8" s="188" t="s">
        <v>707</v>
      </c>
      <c r="C8" s="188" t="s">
        <v>708</v>
      </c>
      <c r="D8" s="188" t="s">
        <v>707</v>
      </c>
      <c r="E8" s="188" t="s">
        <v>708</v>
      </c>
      <c r="F8" s="188" t="s">
        <v>707</v>
      </c>
      <c r="G8" s="188" t="s">
        <v>708</v>
      </c>
      <c r="H8" s="188" t="s">
        <v>707</v>
      </c>
      <c r="I8" s="188" t="s">
        <v>708</v>
      </c>
      <c r="J8" s="188" t="s">
        <v>707</v>
      </c>
      <c r="K8" s="188" t="s">
        <v>708</v>
      </c>
      <c r="L8" s="188" t="s">
        <v>707</v>
      </c>
      <c r="M8" s="188" t="s">
        <v>708</v>
      </c>
      <c r="N8" s="188" t="s">
        <v>707</v>
      </c>
      <c r="O8" s="188" t="s">
        <v>708</v>
      </c>
      <c r="P8" s="188" t="s">
        <v>707</v>
      </c>
      <c r="Q8" s="188" t="s">
        <v>708</v>
      </c>
      <c r="R8" s="185"/>
      <c r="S8" s="187"/>
    </row>
    <row r="9" spans="1:26" x14ac:dyDescent="0.25">
      <c r="A9" s="189" t="s">
        <v>709</v>
      </c>
      <c r="B9" s="190"/>
      <c r="C9" s="190"/>
      <c r="D9" s="191"/>
      <c r="E9" s="190"/>
      <c r="F9" s="192"/>
      <c r="G9" s="190"/>
      <c r="H9" s="190"/>
      <c r="I9" s="190"/>
      <c r="J9" s="190"/>
      <c r="K9" s="190"/>
      <c r="L9" s="190">
        <v>1</v>
      </c>
      <c r="M9" s="190"/>
      <c r="N9" s="190">
        <v>25</v>
      </c>
      <c r="O9" s="190"/>
      <c r="P9" s="190">
        <v>70</v>
      </c>
      <c r="Q9" s="190"/>
      <c r="R9" s="190">
        <v>96</v>
      </c>
      <c r="S9" s="190">
        <v>0</v>
      </c>
      <c r="T9" s="193"/>
      <c r="U9" s="193"/>
      <c r="V9" s="193"/>
      <c r="W9" s="193"/>
      <c r="X9" s="193"/>
      <c r="Y9" s="193"/>
      <c r="Z9" s="193"/>
    </row>
    <row r="10" spans="1:26" x14ac:dyDescent="0.25">
      <c r="A10" s="194" t="s">
        <v>710</v>
      </c>
      <c r="B10" s="190"/>
      <c r="C10" s="190"/>
      <c r="D10" s="192"/>
      <c r="E10" s="190"/>
      <c r="F10" s="192"/>
      <c r="G10" s="190"/>
      <c r="H10" s="192"/>
      <c r="I10" s="190"/>
      <c r="J10" s="190"/>
      <c r="K10" s="190"/>
      <c r="L10" s="190"/>
      <c r="M10" s="190"/>
      <c r="N10" s="190">
        <v>5</v>
      </c>
      <c r="O10" s="190"/>
      <c r="P10" s="190">
        <v>5</v>
      </c>
      <c r="Q10" s="190"/>
      <c r="R10" s="190">
        <v>57</v>
      </c>
      <c r="S10" s="190">
        <v>0</v>
      </c>
      <c r="T10" s="193"/>
      <c r="U10" s="193"/>
      <c r="V10" s="193"/>
      <c r="W10" s="193"/>
      <c r="X10" s="193"/>
      <c r="Y10" s="193"/>
      <c r="Z10" s="193"/>
    </row>
    <row r="11" spans="1:26" x14ac:dyDescent="0.25">
      <c r="A11" s="194" t="s">
        <v>711</v>
      </c>
      <c r="B11" s="191"/>
      <c r="C11" s="191"/>
      <c r="D11" s="192"/>
      <c r="E11" s="191"/>
      <c r="F11" s="192"/>
      <c r="G11" s="191"/>
      <c r="H11" s="191"/>
      <c r="I11" s="191"/>
      <c r="J11" s="191"/>
      <c r="K11" s="191"/>
      <c r="L11" s="191"/>
      <c r="M11" s="191"/>
      <c r="N11" s="191"/>
      <c r="O11" s="191"/>
      <c r="P11" s="191"/>
      <c r="Q11" s="191"/>
      <c r="R11" s="190">
        <v>0</v>
      </c>
      <c r="S11" s="190"/>
      <c r="T11" s="193"/>
      <c r="U11" s="193"/>
      <c r="V11" s="193"/>
      <c r="W11" s="193"/>
      <c r="X11" s="193"/>
      <c r="Y11" s="193"/>
      <c r="Z11" s="193"/>
    </row>
    <row r="12" spans="1:26" ht="15.75" thickBot="1" x14ac:dyDescent="0.3">
      <c r="A12" s="195"/>
      <c r="B12" s="192"/>
      <c r="C12" s="192"/>
      <c r="D12" s="192"/>
      <c r="E12" s="191"/>
      <c r="F12" s="192"/>
      <c r="G12" s="192"/>
      <c r="H12" s="192"/>
      <c r="I12" s="192"/>
      <c r="J12" s="192"/>
      <c r="K12" s="192"/>
      <c r="L12" s="192"/>
      <c r="M12" s="196"/>
      <c r="N12" s="192"/>
      <c r="O12" s="192"/>
      <c r="P12" s="192"/>
      <c r="Q12" s="192"/>
      <c r="R12" s="192">
        <v>0</v>
      </c>
      <c r="S12" s="192">
        <v>0</v>
      </c>
    </row>
    <row r="13" spans="1:26" ht="15.75" thickBot="1" x14ac:dyDescent="0.3">
      <c r="A13" s="197" t="s">
        <v>712</v>
      </c>
      <c r="B13" s="198"/>
      <c r="C13" s="198"/>
      <c r="D13" s="198"/>
      <c r="E13" s="198"/>
      <c r="F13" s="198"/>
      <c r="G13" s="198"/>
      <c r="H13" s="198"/>
      <c r="I13" s="198"/>
      <c r="J13" s="198"/>
      <c r="K13" s="198"/>
      <c r="L13" s="198">
        <v>1</v>
      </c>
      <c r="M13" s="198">
        <v>85791.83</v>
      </c>
      <c r="N13" s="198">
        <v>30</v>
      </c>
      <c r="O13" s="198">
        <v>2109139.2999999998</v>
      </c>
      <c r="P13" s="198">
        <v>75</v>
      </c>
      <c r="Q13" s="198">
        <v>5028437.3</v>
      </c>
      <c r="R13" s="198">
        <v>96</v>
      </c>
      <c r="S13" s="198">
        <v>7223368.4299999997</v>
      </c>
    </row>
    <row r="14" spans="1:26" x14ac:dyDescent="0.25">
      <c r="A14" s="173"/>
      <c r="B14" s="174"/>
      <c r="C14" s="174"/>
      <c r="D14" s="174"/>
      <c r="E14" s="174"/>
      <c r="F14" s="174"/>
      <c r="G14" s="174"/>
      <c r="H14" s="174"/>
      <c r="I14" s="174"/>
      <c r="J14" s="174"/>
      <c r="K14" s="174"/>
      <c r="L14" s="174"/>
      <c r="M14" s="174"/>
      <c r="N14" s="174"/>
      <c r="O14" s="174"/>
      <c r="P14" s="174"/>
      <c r="Q14" s="174"/>
    </row>
  </sheetData>
  <mergeCells count="12">
    <mergeCell ref="R7:R8"/>
    <mergeCell ref="S7:S8"/>
    <mergeCell ref="A3:Q3"/>
    <mergeCell ref="A7:A8"/>
    <mergeCell ref="B7:C7"/>
    <mergeCell ref="D7:E7"/>
    <mergeCell ref="F7:G7"/>
    <mergeCell ref="H7:I7"/>
    <mergeCell ref="J7:K7"/>
    <mergeCell ref="L7:M7"/>
    <mergeCell ref="N7:O7"/>
    <mergeCell ref="P7:Q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0" t="s">
        <v>3</v>
      </c>
      <c r="B4" s="40"/>
      <c r="C4" s="40"/>
      <c r="D4" s="40"/>
      <c r="E4" s="40"/>
      <c r="F4" s="40"/>
      <c r="G4" s="40"/>
      <c r="H4" s="40"/>
      <c r="I4" s="40"/>
      <c r="J4" s="40"/>
      <c r="K4" s="40"/>
      <c r="L4" s="40"/>
      <c r="M4" s="40"/>
      <c r="N4" s="40"/>
      <c r="O4" s="40"/>
      <c r="P4" s="40"/>
      <c r="Q4" s="40"/>
      <c r="R4" s="40"/>
      <c r="S4" s="40"/>
    </row>
    <row r="6" spans="1:19" s="1" customFormat="1" ht="18.75" x14ac:dyDescent="0.3">
      <c r="A6" s="41" t="s">
        <v>4</v>
      </c>
      <c r="B6" s="41"/>
      <c r="C6" s="41"/>
      <c r="D6" s="41"/>
      <c r="E6" s="41"/>
      <c r="F6" s="41"/>
      <c r="G6" s="41"/>
      <c r="H6" s="41"/>
      <c r="I6" s="41"/>
      <c r="J6" s="41"/>
      <c r="K6" s="41"/>
      <c r="L6" s="41"/>
      <c r="M6" s="41"/>
      <c r="N6" s="41"/>
      <c r="O6" s="41"/>
      <c r="P6" s="41"/>
      <c r="Q6" s="41"/>
      <c r="R6" s="41"/>
      <c r="S6" s="41"/>
    </row>
    <row r="8" spans="1:19" s="1" customFormat="1" x14ac:dyDescent="0.25">
      <c r="A8" s="40" t="s">
        <v>5</v>
      </c>
      <c r="B8" s="40"/>
      <c r="C8" s="40"/>
      <c r="D8" s="40"/>
      <c r="E8" s="40"/>
      <c r="F8" s="40"/>
      <c r="G8" s="40"/>
      <c r="H8" s="40"/>
      <c r="I8" s="40"/>
      <c r="J8" s="40"/>
      <c r="K8" s="40"/>
      <c r="L8" s="40"/>
      <c r="M8" s="40"/>
      <c r="N8" s="40"/>
      <c r="O8" s="40"/>
      <c r="P8" s="40"/>
      <c r="Q8" s="40"/>
      <c r="R8" s="40"/>
      <c r="S8" s="40"/>
    </row>
    <row r="9" spans="1:19" s="1" customFormat="1" x14ac:dyDescent="0.25">
      <c r="A9" s="37" t="s">
        <v>6</v>
      </c>
      <c r="B9" s="37"/>
      <c r="C9" s="37"/>
      <c r="D9" s="37"/>
      <c r="E9" s="37"/>
      <c r="F9" s="37"/>
      <c r="G9" s="37"/>
      <c r="H9" s="37"/>
      <c r="I9" s="37"/>
      <c r="J9" s="37"/>
      <c r="K9" s="37"/>
      <c r="L9" s="37"/>
      <c r="M9" s="37"/>
      <c r="N9" s="37"/>
      <c r="O9" s="37"/>
      <c r="P9" s="37"/>
      <c r="Q9" s="37"/>
      <c r="R9" s="37"/>
      <c r="S9" s="37"/>
    </row>
    <row r="11" spans="1:19" s="1" customFormat="1" x14ac:dyDescent="0.25">
      <c r="A11" s="40" t="s">
        <v>7</v>
      </c>
      <c r="B11" s="40"/>
      <c r="C11" s="40"/>
      <c r="D11" s="40"/>
      <c r="E11" s="40"/>
      <c r="F11" s="40"/>
      <c r="G11" s="40"/>
      <c r="H11" s="40"/>
      <c r="I11" s="40"/>
      <c r="J11" s="40"/>
      <c r="K11" s="40"/>
      <c r="L11" s="40"/>
      <c r="M11" s="40"/>
      <c r="N11" s="40"/>
      <c r="O11" s="40"/>
      <c r="P11" s="40"/>
      <c r="Q11" s="40"/>
      <c r="R11" s="40"/>
      <c r="S11" s="40"/>
    </row>
    <row r="12" spans="1:19" s="1" customFormat="1" x14ac:dyDescent="0.25">
      <c r="A12" s="37" t="s">
        <v>8</v>
      </c>
      <c r="B12" s="37"/>
      <c r="C12" s="37"/>
      <c r="D12" s="37"/>
      <c r="E12" s="37"/>
      <c r="F12" s="37"/>
      <c r="G12" s="37"/>
      <c r="H12" s="37"/>
      <c r="I12" s="37"/>
      <c r="J12" s="37"/>
      <c r="K12" s="37"/>
      <c r="L12" s="37"/>
      <c r="M12" s="37"/>
      <c r="N12" s="37"/>
      <c r="O12" s="37"/>
      <c r="P12" s="37"/>
      <c r="Q12" s="37"/>
      <c r="R12" s="37"/>
      <c r="S12" s="37"/>
    </row>
    <row r="14" spans="1:19" s="1" customFormat="1" x14ac:dyDescent="0.25">
      <c r="A14" s="36" t="s">
        <v>9</v>
      </c>
      <c r="B14" s="36"/>
      <c r="C14" s="36"/>
      <c r="D14" s="36"/>
      <c r="E14" s="36"/>
      <c r="F14" s="36"/>
      <c r="G14" s="36"/>
      <c r="H14" s="36"/>
      <c r="I14" s="36"/>
      <c r="J14" s="36"/>
      <c r="K14" s="36"/>
      <c r="L14" s="36"/>
      <c r="M14" s="36"/>
      <c r="N14" s="36"/>
      <c r="O14" s="36"/>
      <c r="P14" s="36"/>
      <c r="Q14" s="36"/>
      <c r="R14" s="36"/>
      <c r="S14" s="36"/>
    </row>
    <row r="15" spans="1:19" s="1" customFormat="1" x14ac:dyDescent="0.25">
      <c r="A15" s="37" t="s">
        <v>10</v>
      </c>
      <c r="B15" s="37"/>
      <c r="C15" s="37"/>
      <c r="D15" s="37"/>
      <c r="E15" s="37"/>
      <c r="F15" s="37"/>
      <c r="G15" s="37"/>
      <c r="H15" s="37"/>
      <c r="I15" s="37"/>
      <c r="J15" s="37"/>
      <c r="K15" s="37"/>
      <c r="L15" s="37"/>
      <c r="M15" s="37"/>
      <c r="N15" s="37"/>
      <c r="O15" s="37"/>
      <c r="P15" s="37"/>
      <c r="Q15" s="37"/>
      <c r="R15" s="37"/>
      <c r="S15" s="37"/>
    </row>
    <row r="17" spans="1:19" ht="18.75" x14ac:dyDescent="0.3">
      <c r="A17" s="45" t="s">
        <v>77</v>
      </c>
      <c r="B17" s="45"/>
      <c r="C17" s="45"/>
      <c r="D17" s="45"/>
      <c r="E17" s="45"/>
      <c r="F17" s="45"/>
      <c r="G17" s="45"/>
      <c r="H17" s="45"/>
      <c r="I17" s="45"/>
      <c r="J17" s="45"/>
      <c r="K17" s="45"/>
      <c r="L17" s="45"/>
      <c r="M17" s="45"/>
      <c r="N17" s="45"/>
      <c r="O17" s="45"/>
      <c r="P17" s="45"/>
      <c r="Q17" s="45"/>
      <c r="R17" s="45"/>
      <c r="S17" s="45"/>
    </row>
    <row r="19" spans="1:19" s="1" customFormat="1" x14ac:dyDescent="0.25">
      <c r="A19" s="42" t="s">
        <v>12</v>
      </c>
      <c r="B19" s="42" t="s">
        <v>78</v>
      </c>
      <c r="C19" s="42" t="s">
        <v>79</v>
      </c>
      <c r="D19" s="42" t="s">
        <v>80</v>
      </c>
      <c r="E19" s="42" t="s">
        <v>81</v>
      </c>
      <c r="F19" s="42" t="s">
        <v>82</v>
      </c>
      <c r="G19" s="42" t="s">
        <v>83</v>
      </c>
      <c r="H19" s="42" t="s">
        <v>84</v>
      </c>
      <c r="I19" s="42" t="s">
        <v>85</v>
      </c>
      <c r="J19" s="42" t="s">
        <v>86</v>
      </c>
      <c r="K19" s="42" t="s">
        <v>87</v>
      </c>
      <c r="L19" s="42" t="s">
        <v>88</v>
      </c>
      <c r="M19" s="42" t="s">
        <v>89</v>
      </c>
      <c r="N19" s="42" t="s">
        <v>90</v>
      </c>
      <c r="O19" s="42" t="s">
        <v>91</v>
      </c>
      <c r="P19" s="42" t="s">
        <v>92</v>
      </c>
      <c r="Q19" s="44" t="s">
        <v>93</v>
      </c>
      <c r="R19" s="44"/>
      <c r="S19" s="42" t="s">
        <v>94</v>
      </c>
    </row>
    <row r="20" spans="1:19" s="1" customFormat="1" ht="141.75" x14ac:dyDescent="0.25">
      <c r="A20" s="43"/>
      <c r="B20" s="43"/>
      <c r="C20" s="43"/>
      <c r="D20" s="43"/>
      <c r="E20" s="43"/>
      <c r="F20" s="43"/>
      <c r="G20" s="43"/>
      <c r="H20" s="43"/>
      <c r="I20" s="43"/>
      <c r="J20" s="43"/>
      <c r="K20" s="43"/>
      <c r="L20" s="43"/>
      <c r="M20" s="43"/>
      <c r="N20" s="43"/>
      <c r="O20" s="43"/>
      <c r="P20" s="43"/>
      <c r="Q20" s="6" t="s">
        <v>95</v>
      </c>
      <c r="R20" s="6" t="s">
        <v>96</v>
      </c>
      <c r="S20" s="43"/>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5"/>
    <row r="8" spans="1:20" s="1" customFormat="1" ht="18.95" customHeight="1" x14ac:dyDescent="0.25">
      <c r="A8" s="49" t="s">
        <v>4</v>
      </c>
      <c r="B8" s="49"/>
      <c r="C8" s="49"/>
      <c r="D8" s="49"/>
      <c r="E8" s="49"/>
      <c r="F8" s="49"/>
      <c r="G8" s="49"/>
      <c r="H8" s="49"/>
      <c r="I8" s="49"/>
      <c r="J8" s="49"/>
      <c r="K8" s="49"/>
      <c r="L8" s="49"/>
      <c r="M8" s="49"/>
      <c r="N8" s="49"/>
      <c r="O8" s="49"/>
      <c r="P8" s="49"/>
      <c r="Q8" s="49"/>
      <c r="R8" s="49"/>
      <c r="S8" s="49"/>
      <c r="T8" s="49"/>
    </row>
    <row r="9" spans="1:20" ht="11.1" customHeight="1" x14ac:dyDescent="0.25"/>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37" t="s">
        <v>6</v>
      </c>
      <c r="B11" s="37"/>
      <c r="C11" s="37"/>
      <c r="D11" s="37"/>
      <c r="E11" s="37"/>
      <c r="F11" s="37"/>
      <c r="G11" s="37"/>
      <c r="H11" s="37"/>
      <c r="I11" s="37"/>
      <c r="J11" s="37"/>
      <c r="K11" s="37"/>
      <c r="L11" s="37"/>
      <c r="M11" s="37"/>
      <c r="N11" s="37"/>
      <c r="O11" s="37"/>
      <c r="P11" s="37"/>
      <c r="Q11" s="37"/>
      <c r="R11" s="37"/>
      <c r="S11" s="37"/>
      <c r="T11" s="37"/>
    </row>
    <row r="12" spans="1:20" ht="11.1" customHeight="1" x14ac:dyDescent="0.25"/>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37" t="s">
        <v>8</v>
      </c>
      <c r="B14" s="37"/>
      <c r="C14" s="37"/>
      <c r="D14" s="37"/>
      <c r="E14" s="37"/>
      <c r="F14" s="37"/>
      <c r="G14" s="37"/>
      <c r="H14" s="37"/>
      <c r="I14" s="37"/>
      <c r="J14" s="37"/>
      <c r="K14" s="37"/>
      <c r="L14" s="37"/>
      <c r="M14" s="37"/>
      <c r="N14" s="37"/>
      <c r="O14" s="37"/>
      <c r="P14" s="37"/>
      <c r="Q14" s="37"/>
      <c r="R14" s="37"/>
      <c r="S14" s="37"/>
      <c r="T14" s="37"/>
    </row>
    <row r="15" spans="1:20" ht="11.1" customHeight="1" x14ac:dyDescent="0.25"/>
    <row r="16" spans="1:20" s="1" customFormat="1" ht="15.95" customHeight="1" x14ac:dyDescent="0.25">
      <c r="A16" s="36" t="s">
        <v>9</v>
      </c>
      <c r="B16" s="36"/>
      <c r="C16" s="36"/>
      <c r="D16" s="36"/>
      <c r="E16" s="36"/>
      <c r="F16" s="36"/>
      <c r="G16" s="36"/>
      <c r="H16" s="36"/>
      <c r="I16" s="36"/>
      <c r="J16" s="36"/>
      <c r="K16" s="36"/>
      <c r="L16" s="36"/>
      <c r="M16" s="36"/>
      <c r="N16" s="36"/>
      <c r="O16" s="36"/>
      <c r="P16" s="36"/>
      <c r="Q16" s="36"/>
      <c r="R16" s="36"/>
      <c r="S16" s="36"/>
      <c r="T16" s="36"/>
    </row>
    <row r="17" spans="1:20" s="1" customFormat="1" ht="15.95" customHeight="1" x14ac:dyDescent="0.25">
      <c r="A17" s="37" t="s">
        <v>10</v>
      </c>
      <c r="B17" s="37"/>
      <c r="C17" s="37"/>
      <c r="D17" s="37"/>
      <c r="E17" s="37"/>
      <c r="F17" s="37"/>
      <c r="G17" s="37"/>
      <c r="H17" s="37"/>
      <c r="I17" s="37"/>
      <c r="J17" s="37"/>
      <c r="K17" s="37"/>
      <c r="L17" s="37"/>
      <c r="M17" s="37"/>
      <c r="N17" s="37"/>
      <c r="O17" s="37"/>
      <c r="P17" s="37"/>
      <c r="Q17" s="37"/>
      <c r="R17" s="37"/>
      <c r="S17" s="37"/>
      <c r="T17" s="37"/>
    </row>
    <row r="18" spans="1:20" ht="11.1" customHeight="1" x14ac:dyDescent="0.25"/>
    <row r="19" spans="1:20" s="10" customFormat="1" ht="18.95" customHeight="1" x14ac:dyDescent="0.3">
      <c r="A19" s="38" t="s">
        <v>97</v>
      </c>
      <c r="B19" s="38"/>
      <c r="C19" s="38"/>
      <c r="D19" s="38"/>
      <c r="E19" s="38"/>
      <c r="F19" s="38"/>
      <c r="G19" s="38"/>
      <c r="H19" s="38"/>
      <c r="I19" s="38"/>
      <c r="J19" s="38"/>
      <c r="K19" s="38"/>
      <c r="L19" s="38"/>
      <c r="M19" s="38"/>
      <c r="N19" s="38"/>
      <c r="O19" s="38"/>
      <c r="P19" s="38"/>
      <c r="Q19" s="38"/>
      <c r="R19" s="38"/>
      <c r="S19" s="38"/>
      <c r="T19" s="38"/>
    </row>
    <row r="20" spans="1:20" s="1" customFormat="1" ht="15.95" customHeight="1" x14ac:dyDescent="0.25"/>
    <row r="21" spans="1:20" s="1" customFormat="1" ht="15.95" customHeight="1" x14ac:dyDescent="0.25">
      <c r="A21" s="42" t="s">
        <v>12</v>
      </c>
      <c r="B21" s="42" t="s">
        <v>98</v>
      </c>
      <c r="C21" s="42"/>
      <c r="D21" s="42" t="s">
        <v>99</v>
      </c>
      <c r="E21" s="42" t="s">
        <v>100</v>
      </c>
      <c r="F21" s="42"/>
      <c r="G21" s="42" t="s">
        <v>101</v>
      </c>
      <c r="H21" s="42"/>
      <c r="I21" s="42" t="s">
        <v>102</v>
      </c>
      <c r="J21" s="42"/>
      <c r="K21" s="42" t="s">
        <v>103</v>
      </c>
      <c r="L21" s="42" t="s">
        <v>104</v>
      </c>
      <c r="M21" s="42"/>
      <c r="N21" s="42" t="s">
        <v>105</v>
      </c>
      <c r="O21" s="42"/>
      <c r="P21" s="42" t="s">
        <v>106</v>
      </c>
      <c r="Q21" s="44" t="s">
        <v>107</v>
      </c>
      <c r="R21" s="44"/>
      <c r="S21" s="44" t="s">
        <v>108</v>
      </c>
      <c r="T21" s="44"/>
    </row>
    <row r="22" spans="1:20" s="1" customFormat="1" ht="95.1" customHeight="1" x14ac:dyDescent="0.25">
      <c r="A22" s="48"/>
      <c r="B22" s="46"/>
      <c r="C22" s="47"/>
      <c r="D22" s="48"/>
      <c r="E22" s="46"/>
      <c r="F22" s="47"/>
      <c r="G22" s="46"/>
      <c r="H22" s="47"/>
      <c r="I22" s="46"/>
      <c r="J22" s="47"/>
      <c r="K22" s="43"/>
      <c r="L22" s="46"/>
      <c r="M22" s="47"/>
      <c r="N22" s="46"/>
      <c r="O22" s="47"/>
      <c r="P22" s="43"/>
      <c r="Q22" s="6" t="s">
        <v>109</v>
      </c>
      <c r="R22" s="6" t="s">
        <v>110</v>
      </c>
      <c r="S22" s="6" t="s">
        <v>111</v>
      </c>
      <c r="T22" s="6" t="s">
        <v>112</v>
      </c>
    </row>
    <row r="23" spans="1:20" s="1" customFormat="1" ht="15.95" customHeight="1" x14ac:dyDescent="0.25">
      <c r="A23" s="43"/>
      <c r="B23" s="6" t="s">
        <v>113</v>
      </c>
      <c r="C23" s="6" t="s">
        <v>114</v>
      </c>
      <c r="D23" s="43"/>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75" x14ac:dyDescent="0.3">
      <c r="E7" s="41" t="s">
        <v>4</v>
      </c>
      <c r="F7" s="41"/>
      <c r="G7" s="41"/>
      <c r="H7" s="41"/>
      <c r="I7" s="41"/>
      <c r="J7" s="41"/>
      <c r="K7" s="41"/>
      <c r="L7" s="41"/>
      <c r="M7" s="41"/>
      <c r="N7" s="41"/>
      <c r="O7" s="41"/>
      <c r="P7" s="41"/>
      <c r="Q7" s="41"/>
      <c r="R7" s="41"/>
      <c r="S7" s="41"/>
      <c r="T7" s="41"/>
      <c r="U7" s="41"/>
      <c r="V7" s="41"/>
      <c r="W7" s="41"/>
      <c r="X7" s="41"/>
      <c r="Y7" s="41"/>
    </row>
    <row r="9" spans="1:27" s="1" customFormat="1" ht="15.75"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75" x14ac:dyDescent="0.25">
      <c r="E10" s="37" t="s">
        <v>6</v>
      </c>
      <c r="F10" s="37"/>
      <c r="G10" s="37"/>
      <c r="H10" s="37"/>
      <c r="I10" s="37"/>
      <c r="J10" s="37"/>
      <c r="K10" s="37"/>
      <c r="L10" s="37"/>
      <c r="M10" s="37"/>
      <c r="N10" s="37"/>
      <c r="O10" s="37"/>
      <c r="P10" s="37"/>
      <c r="Q10" s="37"/>
      <c r="R10" s="37"/>
      <c r="S10" s="37"/>
      <c r="T10" s="37"/>
      <c r="U10" s="37"/>
      <c r="V10" s="37"/>
      <c r="W10" s="37"/>
      <c r="X10" s="37"/>
      <c r="Y10" s="37"/>
    </row>
    <row r="12" spans="1:27" s="1" customFormat="1" ht="15.75"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75" x14ac:dyDescent="0.25">
      <c r="E13" s="37" t="s">
        <v>8</v>
      </c>
      <c r="F13" s="37"/>
      <c r="G13" s="37"/>
      <c r="H13" s="37"/>
      <c r="I13" s="37"/>
      <c r="J13" s="37"/>
      <c r="K13" s="37"/>
      <c r="L13" s="37"/>
      <c r="M13" s="37"/>
      <c r="N13" s="37"/>
      <c r="O13" s="37"/>
      <c r="P13" s="37"/>
      <c r="Q13" s="37"/>
      <c r="R13" s="37"/>
      <c r="S13" s="37"/>
      <c r="T13" s="37"/>
      <c r="U13" s="37"/>
      <c r="V13" s="37"/>
      <c r="W13" s="37"/>
      <c r="X13" s="37"/>
      <c r="Y13" s="37"/>
    </row>
    <row r="15" spans="1:27" s="1" customFormat="1" ht="15.75" x14ac:dyDescent="0.25">
      <c r="E15" s="36" t="s">
        <v>9</v>
      </c>
      <c r="F15" s="36"/>
      <c r="G15" s="36"/>
      <c r="H15" s="36"/>
      <c r="I15" s="36"/>
      <c r="J15" s="36"/>
      <c r="K15" s="36"/>
      <c r="L15" s="36"/>
      <c r="M15" s="36"/>
      <c r="N15" s="36"/>
      <c r="O15" s="36"/>
      <c r="P15" s="36"/>
      <c r="Q15" s="36"/>
      <c r="R15" s="36"/>
      <c r="S15" s="36"/>
      <c r="T15" s="36"/>
      <c r="U15" s="36"/>
      <c r="V15" s="36"/>
      <c r="W15" s="36"/>
      <c r="X15" s="36"/>
      <c r="Y15" s="36"/>
    </row>
    <row r="16" spans="1:27" s="1" customFormat="1" ht="15.75" x14ac:dyDescent="0.25">
      <c r="E16" s="37" t="s">
        <v>10</v>
      </c>
      <c r="F16" s="37"/>
      <c r="G16" s="37"/>
      <c r="H16" s="37"/>
      <c r="I16" s="37"/>
      <c r="J16" s="37"/>
      <c r="K16" s="37"/>
      <c r="L16" s="37"/>
      <c r="M16" s="37"/>
      <c r="N16" s="37"/>
      <c r="O16" s="37"/>
      <c r="P16" s="37"/>
      <c r="Q16" s="37"/>
      <c r="R16" s="37"/>
      <c r="S16" s="37"/>
      <c r="T16" s="37"/>
      <c r="U16" s="37"/>
      <c r="V16" s="37"/>
      <c r="W16" s="37"/>
      <c r="X16" s="37"/>
      <c r="Y16" s="37"/>
    </row>
    <row r="19" spans="1:27" s="10" customFormat="1" ht="18.75" x14ac:dyDescent="0.3">
      <c r="A19" s="38" t="s">
        <v>127</v>
      </c>
      <c r="B19" s="38"/>
      <c r="C19" s="38"/>
      <c r="D19" s="38"/>
      <c r="E19" s="38"/>
      <c r="F19" s="38"/>
      <c r="G19" s="38"/>
      <c r="H19" s="38"/>
      <c r="I19" s="38"/>
      <c r="J19" s="38"/>
      <c r="K19" s="38"/>
      <c r="L19" s="38"/>
      <c r="M19" s="38"/>
      <c r="N19" s="38"/>
      <c r="O19" s="38"/>
      <c r="P19" s="38"/>
      <c r="Q19" s="38"/>
      <c r="R19" s="38"/>
      <c r="S19" s="38"/>
      <c r="T19" s="38"/>
      <c r="U19" s="38"/>
      <c r="V19" s="38"/>
      <c r="W19" s="38"/>
      <c r="X19" s="38"/>
      <c r="Y19" s="38"/>
      <c r="Z19" s="38"/>
      <c r="AA19" s="38"/>
    </row>
    <row r="21" spans="1:27" s="1" customFormat="1" ht="15.75" x14ac:dyDescent="0.25">
      <c r="A21" s="42" t="s">
        <v>12</v>
      </c>
      <c r="B21" s="42" t="s">
        <v>128</v>
      </c>
      <c r="C21" s="42"/>
      <c r="D21" s="42" t="s">
        <v>129</v>
      </c>
      <c r="E21" s="42"/>
      <c r="F21" s="44" t="s">
        <v>87</v>
      </c>
      <c r="G21" s="44"/>
      <c r="H21" s="44"/>
      <c r="I21" s="44"/>
      <c r="J21" s="42" t="s">
        <v>130</v>
      </c>
      <c r="K21" s="42" t="s">
        <v>131</v>
      </c>
      <c r="L21" s="42"/>
      <c r="M21" s="42" t="s">
        <v>132</v>
      </c>
      <c r="N21" s="42"/>
      <c r="O21" s="42" t="s">
        <v>133</v>
      </c>
      <c r="P21" s="42"/>
      <c r="Q21" s="42" t="s">
        <v>134</v>
      </c>
      <c r="R21" s="42"/>
      <c r="S21" s="42" t="s">
        <v>135</v>
      </c>
      <c r="T21" s="42" t="s">
        <v>136</v>
      </c>
      <c r="U21" s="42" t="s">
        <v>137</v>
      </c>
      <c r="V21" s="42" t="s">
        <v>138</v>
      </c>
      <c r="W21" s="42"/>
      <c r="X21" s="44" t="s">
        <v>107</v>
      </c>
      <c r="Y21" s="44"/>
      <c r="Z21" s="44" t="s">
        <v>108</v>
      </c>
      <c r="AA21" s="44"/>
    </row>
    <row r="22" spans="1:27" s="1" customFormat="1" ht="110.25" x14ac:dyDescent="0.25">
      <c r="A22" s="48"/>
      <c r="B22" s="46"/>
      <c r="C22" s="47"/>
      <c r="D22" s="46"/>
      <c r="E22" s="47"/>
      <c r="F22" s="44" t="s">
        <v>139</v>
      </c>
      <c r="G22" s="44"/>
      <c r="H22" s="44" t="s">
        <v>140</v>
      </c>
      <c r="I22" s="44"/>
      <c r="J22" s="43"/>
      <c r="K22" s="46"/>
      <c r="L22" s="47"/>
      <c r="M22" s="46"/>
      <c r="N22" s="47"/>
      <c r="O22" s="46"/>
      <c r="P22" s="47"/>
      <c r="Q22" s="46"/>
      <c r="R22" s="47"/>
      <c r="S22" s="43"/>
      <c r="T22" s="43"/>
      <c r="U22" s="43"/>
      <c r="V22" s="46"/>
      <c r="W22" s="47"/>
      <c r="X22" s="6" t="s">
        <v>109</v>
      </c>
      <c r="Y22" s="6" t="s">
        <v>110</v>
      </c>
      <c r="Z22" s="6" t="s">
        <v>111</v>
      </c>
      <c r="AA22" s="6" t="s">
        <v>112</v>
      </c>
    </row>
    <row r="23" spans="1:27" s="1" customFormat="1" ht="15.75" x14ac:dyDescent="0.25">
      <c r="A23" s="43"/>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0" t="s">
        <v>3</v>
      </c>
      <c r="B5" s="40"/>
      <c r="C5" s="40"/>
    </row>
    <row r="7" spans="1:3" ht="18.75" x14ac:dyDescent="0.3">
      <c r="A7" s="41" t="s">
        <v>4</v>
      </c>
      <c r="B7" s="41"/>
      <c r="C7" s="41"/>
    </row>
    <row r="9" spans="1:3" x14ac:dyDescent="0.25">
      <c r="A9" s="40" t="s">
        <v>5</v>
      </c>
      <c r="B9" s="40"/>
      <c r="C9" s="40"/>
    </row>
    <row r="10" spans="1:3" x14ac:dyDescent="0.25">
      <c r="A10" s="37" t="s">
        <v>6</v>
      </c>
      <c r="B10" s="37"/>
      <c r="C10" s="37"/>
    </row>
    <row r="12" spans="1:3" x14ac:dyDescent="0.25">
      <c r="A12" s="40" t="s">
        <v>7</v>
      </c>
      <c r="B12" s="40"/>
      <c r="C12" s="40"/>
    </row>
    <row r="13" spans="1:3" x14ac:dyDescent="0.25">
      <c r="A13" s="37" t="s">
        <v>8</v>
      </c>
      <c r="B13" s="37"/>
      <c r="C13" s="37"/>
    </row>
    <row r="15" spans="1:3" x14ac:dyDescent="0.25">
      <c r="A15" s="36" t="s">
        <v>9</v>
      </c>
      <c r="B15" s="36"/>
      <c r="C15" s="36"/>
    </row>
    <row r="16" spans="1:3" x14ac:dyDescent="0.25">
      <c r="A16" s="37" t="s">
        <v>10</v>
      </c>
      <c r="B16" s="37"/>
      <c r="C16" s="37"/>
    </row>
    <row r="18" spans="1:3" ht="18.75" x14ac:dyDescent="0.3">
      <c r="A18" s="45" t="s">
        <v>145</v>
      </c>
      <c r="B18" s="45"/>
      <c r="C18" s="45"/>
    </row>
    <row r="20" spans="1:3" x14ac:dyDescent="0.25">
      <c r="A20" s="14" t="s">
        <v>12</v>
      </c>
      <c r="B20" s="3" t="s">
        <v>13</v>
      </c>
      <c r="C20" s="3" t="s">
        <v>14</v>
      </c>
    </row>
    <row r="21" spans="1:3" x14ac:dyDescent="0.25">
      <c r="A21" s="3" t="s">
        <v>15</v>
      </c>
      <c r="B21" s="3" t="s">
        <v>16</v>
      </c>
      <c r="C21" s="3" t="s">
        <v>17</v>
      </c>
    </row>
    <row r="22" spans="1:3" ht="189" x14ac:dyDescent="0.25">
      <c r="A22" s="4" t="s">
        <v>15</v>
      </c>
      <c r="B22" s="4" t="s">
        <v>146</v>
      </c>
      <c r="C22" s="6" t="s">
        <v>147</v>
      </c>
    </row>
    <row r="23" spans="1:3" ht="78.75" x14ac:dyDescent="0.25">
      <c r="A23" s="4" t="s">
        <v>16</v>
      </c>
      <c r="B23" s="4" t="s">
        <v>148</v>
      </c>
      <c r="C23" s="6" t="s">
        <v>149</v>
      </c>
    </row>
    <row r="24" spans="1:3" ht="78.75"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189" x14ac:dyDescent="0.25">
      <c r="A27" s="4" t="s">
        <v>30</v>
      </c>
      <c r="B27" s="4" t="s">
        <v>156</v>
      </c>
      <c r="C27" s="6" t="s">
        <v>157</v>
      </c>
    </row>
    <row r="28" spans="1:3" x14ac:dyDescent="0.25">
      <c r="A28" s="4" t="s">
        <v>33</v>
      </c>
      <c r="B28" s="4" t="s">
        <v>158</v>
      </c>
      <c r="C28" s="6" t="s">
        <v>159</v>
      </c>
    </row>
    <row r="29" spans="1:3" x14ac:dyDescent="0.25">
      <c r="A29" s="4" t="s">
        <v>35</v>
      </c>
      <c r="B29" s="4" t="s">
        <v>160</v>
      </c>
      <c r="C29" s="6" t="s">
        <v>161</v>
      </c>
    </row>
    <row r="30" spans="1:3" x14ac:dyDescent="0.25">
      <c r="A30" s="4" t="s">
        <v>37</v>
      </c>
      <c r="B30" s="4" t="s">
        <v>162</v>
      </c>
      <c r="C30" s="6"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6" spans="1:26" ht="18.75"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8" spans="1:26" ht="15.75"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75" x14ac:dyDescent="0.25">
      <c r="A9" s="37" t="s">
        <v>6</v>
      </c>
      <c r="B9" s="37"/>
      <c r="C9" s="37"/>
      <c r="D9" s="37"/>
      <c r="E9" s="37"/>
      <c r="F9" s="37"/>
      <c r="G9" s="37"/>
      <c r="H9" s="37"/>
      <c r="I9" s="37"/>
      <c r="J9" s="37"/>
      <c r="K9" s="37"/>
      <c r="L9" s="37"/>
      <c r="M9" s="37"/>
      <c r="N9" s="37"/>
      <c r="O9" s="37"/>
      <c r="P9" s="37"/>
      <c r="Q9" s="37"/>
      <c r="R9" s="37"/>
      <c r="S9" s="37"/>
      <c r="T9" s="37"/>
      <c r="U9" s="37"/>
      <c r="V9" s="37"/>
      <c r="W9" s="37"/>
      <c r="X9" s="37"/>
      <c r="Y9" s="37"/>
      <c r="Z9" s="37"/>
    </row>
    <row r="11" spans="1:26" ht="15.75"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75" x14ac:dyDescent="0.25">
      <c r="A12" s="37" t="s">
        <v>8</v>
      </c>
      <c r="B12" s="37"/>
      <c r="C12" s="37"/>
      <c r="D12" s="37"/>
      <c r="E12" s="37"/>
      <c r="F12" s="37"/>
      <c r="G12" s="37"/>
      <c r="H12" s="37"/>
      <c r="I12" s="37"/>
      <c r="J12" s="37"/>
      <c r="K12" s="37"/>
      <c r="L12" s="37"/>
      <c r="M12" s="37"/>
      <c r="N12" s="37"/>
      <c r="O12" s="37"/>
      <c r="P12" s="37"/>
      <c r="Q12" s="37"/>
      <c r="R12" s="37"/>
      <c r="S12" s="37"/>
      <c r="T12" s="37"/>
      <c r="U12" s="37"/>
      <c r="V12" s="37"/>
      <c r="W12" s="37"/>
      <c r="X12" s="37"/>
      <c r="Y12" s="37"/>
      <c r="Z12" s="37"/>
    </row>
    <row r="14" spans="1:26" ht="15.75" x14ac:dyDescent="0.25">
      <c r="A14" s="36" t="s">
        <v>9</v>
      </c>
      <c r="B14" s="36"/>
      <c r="C14" s="36"/>
      <c r="D14" s="36"/>
      <c r="E14" s="36"/>
      <c r="F14" s="36"/>
      <c r="G14" s="36"/>
      <c r="H14" s="36"/>
      <c r="I14" s="36"/>
      <c r="J14" s="36"/>
      <c r="K14" s="36"/>
      <c r="L14" s="36"/>
      <c r="M14" s="36"/>
      <c r="N14" s="36"/>
      <c r="O14" s="36"/>
      <c r="P14" s="36"/>
      <c r="Q14" s="36"/>
      <c r="R14" s="36"/>
      <c r="S14" s="36"/>
      <c r="T14" s="36"/>
      <c r="U14" s="36"/>
      <c r="V14" s="36"/>
      <c r="W14" s="36"/>
      <c r="X14" s="36"/>
      <c r="Y14" s="36"/>
      <c r="Z14" s="36"/>
    </row>
    <row r="15" spans="1:26" ht="15.75" x14ac:dyDescent="0.25">
      <c r="A15" s="37" t="s">
        <v>10</v>
      </c>
      <c r="B15" s="37"/>
      <c r="C15" s="37"/>
      <c r="D15" s="37"/>
      <c r="E15" s="37"/>
      <c r="F15" s="37"/>
      <c r="G15" s="37"/>
      <c r="H15" s="37"/>
      <c r="I15" s="37"/>
      <c r="J15" s="37"/>
      <c r="K15" s="37"/>
      <c r="L15" s="37"/>
      <c r="M15" s="37"/>
      <c r="N15" s="37"/>
      <c r="O15" s="37"/>
      <c r="P15" s="37"/>
      <c r="Q15" s="37"/>
      <c r="R15" s="37"/>
      <c r="S15" s="37"/>
      <c r="T15" s="37"/>
      <c r="U15" s="37"/>
      <c r="V15" s="37"/>
      <c r="W15" s="37"/>
      <c r="X15" s="37"/>
      <c r="Y15" s="37"/>
      <c r="Z15" s="37"/>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0" t="s">
        <v>164</v>
      </c>
      <c r="B22" s="50"/>
      <c r="C22" s="50"/>
      <c r="D22" s="50"/>
      <c r="E22" s="50"/>
      <c r="F22" s="50"/>
      <c r="G22" s="50"/>
      <c r="H22" s="50"/>
      <c r="I22" s="50"/>
      <c r="J22" s="50"/>
      <c r="K22" s="50"/>
      <c r="L22" s="50"/>
      <c r="M22" s="50"/>
      <c r="N22" s="50"/>
      <c r="O22" s="50"/>
      <c r="P22" s="50"/>
      <c r="Q22" s="50"/>
      <c r="R22" s="50"/>
      <c r="S22" s="50"/>
      <c r="T22" s="50"/>
      <c r="U22" s="50"/>
      <c r="V22" s="50"/>
      <c r="W22" s="50"/>
      <c r="X22" s="50"/>
      <c r="Y22" s="50"/>
      <c r="Z22" s="50"/>
    </row>
    <row r="23" spans="1:26" s="16" customFormat="1" ht="15.75" x14ac:dyDescent="0.25">
      <c r="A23" s="51" t="s">
        <v>165</v>
      </c>
      <c r="B23" s="51"/>
      <c r="C23" s="51"/>
      <c r="D23" s="51"/>
      <c r="E23" s="51"/>
      <c r="F23" s="51"/>
      <c r="G23" s="51"/>
      <c r="H23" s="51"/>
      <c r="I23" s="51"/>
      <c r="J23" s="51"/>
      <c r="K23" s="51"/>
      <c r="L23" s="51"/>
      <c r="M23" s="52" t="s">
        <v>166</v>
      </c>
      <c r="N23" s="52"/>
      <c r="O23" s="52"/>
      <c r="P23" s="52"/>
      <c r="Q23" s="52"/>
      <c r="R23" s="52"/>
      <c r="S23" s="52"/>
      <c r="T23" s="52"/>
      <c r="U23" s="52"/>
      <c r="V23" s="52"/>
      <c r="W23" s="52"/>
      <c r="X23" s="52"/>
      <c r="Y23" s="52"/>
      <c r="Z23" s="52"/>
    </row>
    <row r="24" spans="1:26" s="16" customFormat="1" ht="220.5"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191</v>
      </c>
      <c r="O1" s="2" t="s">
        <v>0</v>
      </c>
    </row>
    <row r="2" spans="1:15" ht="15.75" x14ac:dyDescent="0.25">
      <c r="C2" s="1" t="s">
        <v>191</v>
      </c>
      <c r="O2" s="2" t="s">
        <v>1</v>
      </c>
    </row>
    <row r="3" spans="1:15" ht="15.75" x14ac:dyDescent="0.25">
      <c r="C3" s="1" t="s">
        <v>191</v>
      </c>
      <c r="O3" s="2" t="s">
        <v>2</v>
      </c>
    </row>
    <row r="4" spans="1:15" ht="15" x14ac:dyDescent="0.25"/>
    <row r="5" spans="1:15" ht="15.75" x14ac:dyDescent="0.25">
      <c r="A5" s="40" t="s">
        <v>3</v>
      </c>
      <c r="B5" s="40"/>
      <c r="C5" s="40"/>
      <c r="D5" s="40"/>
      <c r="E5" s="40"/>
      <c r="F5" s="40"/>
      <c r="G5" s="40"/>
      <c r="H5" s="40"/>
      <c r="I5" s="40"/>
      <c r="J5" s="40"/>
      <c r="K5" s="40"/>
      <c r="L5" s="40"/>
      <c r="M5" s="40"/>
      <c r="N5" s="40"/>
      <c r="O5" s="40"/>
    </row>
    <row r="6" spans="1:15" ht="15" x14ac:dyDescent="0.25"/>
    <row r="7" spans="1:15" ht="18.75" x14ac:dyDescent="0.3">
      <c r="A7" s="41" t="s">
        <v>4</v>
      </c>
      <c r="B7" s="41"/>
      <c r="C7" s="41"/>
      <c r="D7" s="41"/>
      <c r="E7" s="41"/>
      <c r="F7" s="41"/>
      <c r="G7" s="41"/>
      <c r="H7" s="41"/>
      <c r="I7" s="41"/>
      <c r="J7" s="41"/>
      <c r="K7" s="41"/>
      <c r="L7" s="41"/>
      <c r="M7" s="41"/>
      <c r="N7" s="41"/>
      <c r="O7" s="41"/>
    </row>
    <row r="8" spans="1:15" ht="15" x14ac:dyDescent="0.25"/>
    <row r="9" spans="1:15" ht="15.75" x14ac:dyDescent="0.25">
      <c r="A9" s="40" t="s">
        <v>5</v>
      </c>
      <c r="B9" s="40"/>
      <c r="C9" s="40"/>
      <c r="D9" s="40"/>
      <c r="E9" s="40"/>
      <c r="F9" s="40"/>
      <c r="G9" s="40"/>
      <c r="H9" s="40"/>
      <c r="I9" s="40"/>
      <c r="J9" s="40"/>
      <c r="K9" s="40"/>
      <c r="L9" s="40"/>
      <c r="M9" s="40"/>
      <c r="N9" s="40"/>
      <c r="O9" s="40"/>
    </row>
    <row r="10" spans="1:15" ht="15.75" x14ac:dyDescent="0.25">
      <c r="A10" s="37" t="s">
        <v>6</v>
      </c>
      <c r="B10" s="37"/>
      <c r="C10" s="37"/>
      <c r="D10" s="37"/>
      <c r="E10" s="37"/>
      <c r="F10" s="37"/>
      <c r="G10" s="37"/>
      <c r="H10" s="37"/>
      <c r="I10" s="37"/>
      <c r="J10" s="37"/>
      <c r="K10" s="37"/>
      <c r="L10" s="37"/>
      <c r="M10" s="37"/>
      <c r="N10" s="37"/>
      <c r="O10" s="37"/>
    </row>
    <row r="11" spans="1:15" ht="15" x14ac:dyDescent="0.25"/>
    <row r="12" spans="1:15" ht="15.75" x14ac:dyDescent="0.25">
      <c r="A12" s="40" t="s">
        <v>7</v>
      </c>
      <c r="B12" s="40"/>
      <c r="C12" s="40"/>
      <c r="D12" s="40"/>
      <c r="E12" s="40"/>
      <c r="F12" s="40"/>
      <c r="G12" s="40"/>
      <c r="H12" s="40"/>
      <c r="I12" s="40"/>
      <c r="J12" s="40"/>
      <c r="K12" s="40"/>
      <c r="L12" s="40"/>
      <c r="M12" s="40"/>
      <c r="N12" s="40"/>
      <c r="O12" s="40"/>
    </row>
    <row r="13" spans="1:15" ht="15.75" x14ac:dyDescent="0.25">
      <c r="A13" s="37" t="s">
        <v>8</v>
      </c>
      <c r="B13" s="37"/>
      <c r="C13" s="37"/>
      <c r="D13" s="37"/>
      <c r="E13" s="37"/>
      <c r="F13" s="37"/>
      <c r="G13" s="37"/>
      <c r="H13" s="37"/>
      <c r="I13" s="37"/>
      <c r="J13" s="37"/>
      <c r="K13" s="37"/>
      <c r="L13" s="37"/>
      <c r="M13" s="37"/>
      <c r="N13" s="37"/>
      <c r="O13" s="37"/>
    </row>
    <row r="14" spans="1:15" ht="15" x14ac:dyDescent="0.25"/>
    <row r="15" spans="1:15" ht="15.75" x14ac:dyDescent="0.25">
      <c r="A15" s="36" t="s">
        <v>9</v>
      </c>
      <c r="B15" s="36"/>
      <c r="C15" s="36"/>
      <c r="D15" s="36"/>
      <c r="E15" s="36"/>
      <c r="F15" s="36"/>
      <c r="G15" s="36"/>
      <c r="H15" s="36"/>
      <c r="I15" s="36"/>
      <c r="J15" s="36"/>
      <c r="K15" s="36"/>
      <c r="L15" s="36"/>
      <c r="M15" s="36"/>
      <c r="N15" s="36"/>
      <c r="O15" s="36"/>
    </row>
    <row r="16" spans="1:15" ht="15.75" x14ac:dyDescent="0.25">
      <c r="A16" s="37" t="s">
        <v>10</v>
      </c>
      <c r="B16" s="37"/>
      <c r="C16" s="37"/>
      <c r="D16" s="37"/>
      <c r="E16" s="37"/>
      <c r="F16" s="37"/>
      <c r="G16" s="37"/>
      <c r="H16" s="37"/>
      <c r="I16" s="37"/>
      <c r="J16" s="37"/>
      <c r="K16" s="37"/>
      <c r="L16" s="37"/>
      <c r="M16" s="37"/>
      <c r="N16" s="37"/>
      <c r="O16" s="37"/>
    </row>
    <row r="17" spans="1:15" ht="15" x14ac:dyDescent="0.25"/>
    <row r="18" spans="1:15" ht="18.75" x14ac:dyDescent="0.3">
      <c r="A18" s="45" t="s">
        <v>192</v>
      </c>
      <c r="B18" s="45"/>
      <c r="C18" s="45"/>
      <c r="D18" s="45"/>
      <c r="E18" s="45"/>
      <c r="F18" s="45"/>
      <c r="G18" s="45"/>
      <c r="H18" s="45"/>
      <c r="I18" s="45"/>
      <c r="J18" s="45"/>
      <c r="K18" s="45"/>
      <c r="L18" s="45"/>
      <c r="M18" s="45"/>
      <c r="N18" s="45"/>
      <c r="O18" s="45"/>
    </row>
    <row r="19" spans="1:15" ht="15.75" x14ac:dyDescent="0.25">
      <c r="A19" s="42" t="s">
        <v>12</v>
      </c>
      <c r="B19" s="42" t="s">
        <v>193</v>
      </c>
      <c r="C19" s="42" t="s">
        <v>194</v>
      </c>
      <c r="D19" s="42" t="s">
        <v>195</v>
      </c>
      <c r="E19" s="44" t="s">
        <v>196</v>
      </c>
      <c r="F19" s="44"/>
      <c r="G19" s="44"/>
      <c r="H19" s="44"/>
      <c r="I19" s="44"/>
      <c r="J19" s="44" t="s">
        <v>197</v>
      </c>
      <c r="K19" s="44"/>
      <c r="L19" s="44"/>
      <c r="M19" s="44"/>
      <c r="N19" s="44"/>
      <c r="O19" s="44"/>
    </row>
    <row r="20" spans="1:15" ht="15.75" x14ac:dyDescent="0.25">
      <c r="A20" s="43"/>
      <c r="B20" s="43"/>
      <c r="C20" s="43"/>
      <c r="D20" s="43"/>
      <c r="E20" s="3" t="s">
        <v>198</v>
      </c>
      <c r="F20" s="3" t="s">
        <v>199</v>
      </c>
      <c r="G20" s="3" t="s">
        <v>200</v>
      </c>
      <c r="H20" s="3" t="s">
        <v>201</v>
      </c>
      <c r="I20" s="3" t="s">
        <v>202</v>
      </c>
      <c r="J20" s="3" t="s">
        <v>203</v>
      </c>
      <c r="K20" s="3" t="s">
        <v>204</v>
      </c>
      <c r="L20" s="3" t="s">
        <v>205</v>
      </c>
      <c r="M20" s="3" t="s">
        <v>159</v>
      </c>
      <c r="N20" s="3" t="s">
        <v>206</v>
      </c>
      <c r="O20" s="3" t="s">
        <v>161</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5" width="9" style="9" customWidth="1"/>
    <col min="46" max="46" width="13.2851562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32.1"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5" t="s">
        <v>207</v>
      </c>
      <c r="B18" s="45"/>
      <c r="C18" s="45"/>
      <c r="D18" s="45"/>
      <c r="E18" s="45"/>
      <c r="F18" s="45"/>
      <c r="G18" s="45"/>
      <c r="H18" s="45"/>
      <c r="I18" s="45"/>
      <c r="J18" s="45"/>
      <c r="K18" s="45"/>
      <c r="L18" s="45"/>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2" t="s">
        <v>208</v>
      </c>
      <c r="B24" s="72"/>
      <c r="C24" s="72"/>
      <c r="D24" s="72"/>
      <c r="E24" s="72" t="s">
        <v>209</v>
      </c>
      <c r="F24" s="72"/>
    </row>
    <row r="25" spans="1:12" ht="15.95" customHeight="1" thickBot="1" x14ac:dyDescent="0.3">
      <c r="A25" s="64" t="s">
        <v>210</v>
      </c>
      <c r="B25" s="64"/>
      <c r="C25" s="64"/>
      <c r="D25" s="64"/>
      <c r="E25" s="73">
        <v>7223368</v>
      </c>
      <c r="F25" s="73"/>
      <c r="H25" s="72" t="s">
        <v>211</v>
      </c>
      <c r="I25" s="72"/>
      <c r="J25" s="72"/>
    </row>
    <row r="26" spans="1:12" ht="15.95" customHeight="1" thickBot="1" x14ac:dyDescent="0.3">
      <c r="A26" s="61" t="s">
        <v>212</v>
      </c>
      <c r="B26" s="61"/>
      <c r="C26" s="61"/>
      <c r="D26" s="61"/>
      <c r="E26" s="65"/>
      <c r="F26" s="65"/>
      <c r="G26" s="16"/>
      <c r="H26" s="51" t="s">
        <v>213</v>
      </c>
      <c r="I26" s="51"/>
      <c r="J26" s="51"/>
      <c r="K26" s="71" t="s">
        <v>214</v>
      </c>
      <c r="L26" s="71"/>
    </row>
    <row r="27" spans="1:12" ht="32.1" customHeight="1" thickBot="1" x14ac:dyDescent="0.3">
      <c r="A27" s="61" t="s">
        <v>215</v>
      </c>
      <c r="B27" s="61"/>
      <c r="C27" s="61"/>
      <c r="D27" s="61"/>
      <c r="E27" s="62">
        <v>30</v>
      </c>
      <c r="F27" s="62"/>
      <c r="G27" s="16"/>
      <c r="H27" s="51" t="s">
        <v>216</v>
      </c>
      <c r="I27" s="51"/>
      <c r="J27" s="51"/>
      <c r="K27" s="71" t="s">
        <v>214</v>
      </c>
      <c r="L27" s="71"/>
    </row>
    <row r="28" spans="1:12" ht="48" customHeight="1" thickBot="1" x14ac:dyDescent="0.3">
      <c r="A28" s="63" t="s">
        <v>217</v>
      </c>
      <c r="B28" s="63"/>
      <c r="C28" s="63"/>
      <c r="D28" s="63"/>
      <c r="E28" s="67">
        <v>1</v>
      </c>
      <c r="F28" s="67"/>
      <c r="G28" s="16"/>
      <c r="H28" s="51" t="s">
        <v>218</v>
      </c>
      <c r="I28" s="51"/>
      <c r="J28" s="51"/>
      <c r="K28" s="71" t="s">
        <v>219</v>
      </c>
      <c r="L28" s="71"/>
    </row>
    <row r="29" spans="1:12" ht="15.95" customHeight="1" x14ac:dyDescent="0.25">
      <c r="A29" s="64" t="s">
        <v>220</v>
      </c>
      <c r="B29" s="64"/>
      <c r="C29" s="64"/>
      <c r="D29" s="64"/>
      <c r="E29" s="65"/>
      <c r="F29" s="65"/>
    </row>
    <row r="30" spans="1:12" ht="15.95" customHeight="1" x14ac:dyDescent="0.25">
      <c r="A30" s="61" t="s">
        <v>221</v>
      </c>
      <c r="B30" s="61"/>
      <c r="C30" s="61"/>
      <c r="D30" s="61"/>
      <c r="E30" s="62">
        <v>6</v>
      </c>
      <c r="F30" s="62"/>
      <c r="H30" s="69" t="s">
        <v>222</v>
      </c>
      <c r="I30" s="69"/>
      <c r="J30" s="69"/>
      <c r="K30" s="69"/>
      <c r="L30" s="69"/>
    </row>
    <row r="31" spans="1:12" ht="15.95" customHeight="1" x14ac:dyDescent="0.25">
      <c r="A31" s="61" t="s">
        <v>223</v>
      </c>
      <c r="B31" s="61"/>
      <c r="C31" s="61"/>
      <c r="D31" s="61"/>
      <c r="E31" s="65"/>
      <c r="F31" s="65"/>
    </row>
    <row r="32" spans="1:12" ht="15.95" customHeight="1" x14ac:dyDescent="0.25">
      <c r="A32" s="61" t="s">
        <v>224</v>
      </c>
      <c r="B32" s="61"/>
      <c r="C32" s="61"/>
      <c r="D32" s="61"/>
      <c r="E32" s="70">
        <v>1214600</v>
      </c>
      <c r="F32" s="70"/>
    </row>
    <row r="33" spans="1:46" ht="15.95" customHeight="1" x14ac:dyDescent="0.25">
      <c r="A33" s="61" t="s">
        <v>225</v>
      </c>
      <c r="B33" s="61"/>
      <c r="C33" s="61"/>
      <c r="D33" s="61"/>
      <c r="E33" s="62">
        <v>16</v>
      </c>
      <c r="F33" s="62"/>
    </row>
    <row r="34" spans="1:46" ht="15.95" customHeight="1" x14ac:dyDescent="0.25">
      <c r="A34" s="61" t="s">
        <v>226</v>
      </c>
      <c r="B34" s="61"/>
      <c r="C34" s="61"/>
      <c r="D34" s="61"/>
      <c r="E34" s="62">
        <v>10</v>
      </c>
      <c r="F34" s="62"/>
    </row>
    <row r="35" spans="1:46" ht="15.95" customHeight="1" x14ac:dyDescent="0.25">
      <c r="A35" s="61"/>
      <c r="B35" s="61"/>
      <c r="C35" s="61"/>
      <c r="D35" s="61"/>
      <c r="E35" s="68"/>
      <c r="F35" s="68"/>
    </row>
    <row r="36" spans="1:46" ht="15.95" customHeight="1" thickBot="1" x14ac:dyDescent="0.3">
      <c r="A36" s="63" t="s">
        <v>227</v>
      </c>
      <c r="B36" s="63"/>
      <c r="C36" s="63"/>
      <c r="D36" s="63"/>
      <c r="E36" s="67">
        <v>20</v>
      </c>
      <c r="F36" s="67"/>
    </row>
    <row r="37" spans="1:46" ht="15.95" customHeight="1" x14ac:dyDescent="0.25">
      <c r="A37" s="64"/>
      <c r="B37" s="64"/>
      <c r="C37" s="64"/>
      <c r="D37" s="64"/>
      <c r="E37" s="68"/>
      <c r="F37" s="68"/>
    </row>
    <row r="38" spans="1:46" ht="15.95" customHeight="1" x14ac:dyDescent="0.25">
      <c r="A38" s="61" t="s">
        <v>228</v>
      </c>
      <c r="B38" s="61"/>
      <c r="C38" s="61"/>
      <c r="D38" s="61"/>
      <c r="E38" s="65"/>
      <c r="F38" s="65"/>
    </row>
    <row r="39" spans="1:46" ht="15.95" customHeight="1" thickBot="1" x14ac:dyDescent="0.3">
      <c r="A39" s="63" t="s">
        <v>229</v>
      </c>
      <c r="B39" s="63"/>
      <c r="C39" s="63"/>
      <c r="D39" s="63"/>
      <c r="E39" s="66"/>
      <c r="F39" s="66"/>
    </row>
    <row r="40" spans="1:46" ht="15.95" customHeight="1" x14ac:dyDescent="0.25">
      <c r="A40" s="64" t="s">
        <v>230</v>
      </c>
      <c r="B40" s="64"/>
      <c r="C40" s="64"/>
      <c r="D40" s="64"/>
      <c r="E40" s="65"/>
      <c r="F40" s="65"/>
    </row>
    <row r="41" spans="1:46" ht="15.95" customHeight="1" x14ac:dyDescent="0.25">
      <c r="A41" s="61" t="s">
        <v>231</v>
      </c>
      <c r="B41" s="61"/>
      <c r="C41" s="61"/>
      <c r="D41" s="61"/>
      <c r="E41" s="62">
        <v>7</v>
      </c>
      <c r="F41" s="62"/>
    </row>
    <row r="42" spans="1:46" ht="15.95" customHeight="1" x14ac:dyDescent="0.25">
      <c r="A42" s="61" t="s">
        <v>232</v>
      </c>
      <c r="B42" s="61"/>
      <c r="C42" s="61"/>
      <c r="D42" s="61"/>
      <c r="E42" s="62">
        <v>7</v>
      </c>
      <c r="F42" s="62"/>
    </row>
    <row r="43" spans="1:46" ht="15.95" customHeight="1" x14ac:dyDescent="0.25">
      <c r="A43" s="61" t="s">
        <v>233</v>
      </c>
      <c r="B43" s="61"/>
      <c r="C43" s="61"/>
      <c r="D43" s="61"/>
      <c r="E43" s="65"/>
      <c r="F43" s="65"/>
    </row>
    <row r="44" spans="1:46" ht="15.95" customHeight="1" x14ac:dyDescent="0.25">
      <c r="A44" s="61" t="s">
        <v>234</v>
      </c>
      <c r="B44" s="61"/>
      <c r="C44" s="61"/>
      <c r="D44" s="61"/>
      <c r="E44" s="62">
        <v>13</v>
      </c>
      <c r="F44" s="62"/>
    </row>
    <row r="45" spans="1:46" ht="15.95" customHeight="1" x14ac:dyDescent="0.25">
      <c r="A45" s="61" t="s">
        <v>235</v>
      </c>
      <c r="B45" s="61"/>
      <c r="C45" s="61"/>
      <c r="D45" s="61"/>
      <c r="E45" s="62">
        <v>100</v>
      </c>
      <c r="F45" s="62"/>
    </row>
    <row r="46" spans="1:46" ht="15.95" customHeight="1" thickBot="1" x14ac:dyDescent="0.3">
      <c r="A46" s="63" t="s">
        <v>236</v>
      </c>
      <c r="B46" s="63"/>
      <c r="C46" s="63"/>
      <c r="D46" s="63"/>
      <c r="E46" s="62">
        <v>13</v>
      </c>
      <c r="F46" s="62"/>
    </row>
    <row r="47" spans="1:46" ht="15.95" customHeight="1" x14ac:dyDescent="0.25">
      <c r="A47" s="64" t="s">
        <v>237</v>
      </c>
      <c r="B47" s="64"/>
      <c r="C47" s="64"/>
      <c r="D47" s="64"/>
      <c r="E47" s="59" t="s">
        <v>238</v>
      </c>
      <c r="F47" s="59"/>
      <c r="G47" s="14" t="s">
        <v>203</v>
      </c>
      <c r="H47" s="14" t="s">
        <v>204</v>
      </c>
      <c r="I47" s="14" t="s">
        <v>205</v>
      </c>
      <c r="J47" s="14" t="s">
        <v>159</v>
      </c>
      <c r="K47" s="14" t="s">
        <v>206</v>
      </c>
      <c r="L47" s="14" t="s">
        <v>161</v>
      </c>
      <c r="M47" s="14" t="s">
        <v>239</v>
      </c>
      <c r="N47" s="14" t="s">
        <v>240</v>
      </c>
      <c r="O47" s="14" t="s">
        <v>241</v>
      </c>
      <c r="P47" s="14" t="s">
        <v>242</v>
      </c>
      <c r="Q47" s="14" t="s">
        <v>243</v>
      </c>
      <c r="R47" s="14" t="s">
        <v>244</v>
      </c>
      <c r="S47" s="14" t="s">
        <v>245</v>
      </c>
      <c r="T47" s="14" t="s">
        <v>246</v>
      </c>
      <c r="U47" s="14" t="s">
        <v>247</v>
      </c>
      <c r="V47" s="14" t="s">
        <v>248</v>
      </c>
      <c r="W47" s="14" t="s">
        <v>249</v>
      </c>
      <c r="X47" s="14" t="s">
        <v>250</v>
      </c>
      <c r="Y47" s="14" t="s">
        <v>251</v>
      </c>
      <c r="Z47" s="14" t="s">
        <v>252</v>
      </c>
      <c r="AA47" s="14" t="s">
        <v>253</v>
      </c>
      <c r="AB47" s="14" t="s">
        <v>254</v>
      </c>
      <c r="AC47" s="14" t="s">
        <v>255</v>
      </c>
      <c r="AD47" s="14" t="s">
        <v>256</v>
      </c>
      <c r="AE47" s="14" t="s">
        <v>257</v>
      </c>
      <c r="AF47" s="14" t="s">
        <v>258</v>
      </c>
      <c r="AG47" s="14" t="s">
        <v>259</v>
      </c>
      <c r="AH47" s="14" t="s">
        <v>260</v>
      </c>
      <c r="AI47" s="14" t="s">
        <v>261</v>
      </c>
      <c r="AJ47" s="14" t="s">
        <v>262</v>
      </c>
      <c r="AK47" s="14" t="s">
        <v>263</v>
      </c>
      <c r="AL47" s="14" t="s">
        <v>264</v>
      </c>
      <c r="AM47" s="14" t="s">
        <v>265</v>
      </c>
      <c r="AN47" s="14" t="s">
        <v>266</v>
      </c>
      <c r="AO47" s="14" t="s">
        <v>267</v>
      </c>
      <c r="AP47" s="14" t="s">
        <v>268</v>
      </c>
      <c r="AQ47" s="14" t="s">
        <v>269</v>
      </c>
      <c r="AR47" s="14" t="s">
        <v>270</v>
      </c>
      <c r="AS47" s="14" t="s">
        <v>271</v>
      </c>
      <c r="AT47" s="14" t="s">
        <v>272</v>
      </c>
    </row>
    <row r="48" spans="1:46" ht="15.95" customHeight="1" x14ac:dyDescent="0.25">
      <c r="A48" s="56" t="s">
        <v>273</v>
      </c>
      <c r="B48" s="56"/>
      <c r="C48" s="56"/>
      <c r="D48" s="56"/>
      <c r="E48" s="56"/>
      <c r="F48" s="56"/>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56" t="s">
        <v>274</v>
      </c>
      <c r="B49" s="56"/>
      <c r="C49" s="56"/>
      <c r="D49" s="56"/>
      <c r="E49" s="56"/>
      <c r="F49" s="56"/>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8"/>
    </row>
    <row r="50" spans="1:46" ht="15.95" customHeight="1" thickBot="1" x14ac:dyDescent="0.3">
      <c r="A50" s="56" t="s">
        <v>275</v>
      </c>
      <c r="B50" s="56"/>
      <c r="C50" s="56"/>
      <c r="D50" s="56"/>
      <c r="E50" s="56"/>
      <c r="F50" s="56"/>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row>
    <row r="51" spans="1:46" s="9" customFormat="1" ht="6.95" customHeight="1" thickBot="1" x14ac:dyDescent="0.3">
      <c r="D51" s="16"/>
      <c r="E51" s="19"/>
      <c r="F51" s="20"/>
      <c r="AS51" s="16"/>
      <c r="AT51" s="14"/>
    </row>
    <row r="52" spans="1:46" ht="15.95" customHeight="1" x14ac:dyDescent="0.25">
      <c r="A52" s="60" t="s">
        <v>276</v>
      </c>
      <c r="B52" s="60"/>
      <c r="C52" s="60"/>
      <c r="D52" s="60"/>
      <c r="E52" s="59" t="s">
        <v>238</v>
      </c>
      <c r="F52" s="59"/>
      <c r="G52" s="14" t="s">
        <v>203</v>
      </c>
      <c r="H52" s="14" t="s">
        <v>204</v>
      </c>
      <c r="I52" s="14" t="s">
        <v>205</v>
      </c>
      <c r="J52" s="14" t="s">
        <v>159</v>
      </c>
      <c r="K52" s="14" t="s">
        <v>206</v>
      </c>
      <c r="L52" s="14" t="s">
        <v>161</v>
      </c>
      <c r="M52" s="14" t="s">
        <v>239</v>
      </c>
      <c r="N52" s="14" t="s">
        <v>240</v>
      </c>
      <c r="O52" s="14" t="s">
        <v>241</v>
      </c>
      <c r="P52" s="14" t="s">
        <v>242</v>
      </c>
      <c r="Q52" s="14" t="s">
        <v>243</v>
      </c>
      <c r="R52" s="14" t="s">
        <v>244</v>
      </c>
      <c r="S52" s="14" t="s">
        <v>245</v>
      </c>
      <c r="T52" s="14" t="s">
        <v>246</v>
      </c>
      <c r="U52" s="14" t="s">
        <v>247</v>
      </c>
      <c r="V52" s="14" t="s">
        <v>248</v>
      </c>
      <c r="W52" s="14" t="s">
        <v>249</v>
      </c>
      <c r="X52" s="14" t="s">
        <v>250</v>
      </c>
      <c r="Y52" s="14" t="s">
        <v>251</v>
      </c>
      <c r="Z52" s="14" t="s">
        <v>252</v>
      </c>
      <c r="AA52" s="14" t="s">
        <v>253</v>
      </c>
      <c r="AB52" s="14" t="s">
        <v>254</v>
      </c>
      <c r="AC52" s="14" t="s">
        <v>255</v>
      </c>
      <c r="AD52" s="14" t="s">
        <v>256</v>
      </c>
      <c r="AE52" s="14" t="s">
        <v>257</v>
      </c>
      <c r="AF52" s="14" t="s">
        <v>258</v>
      </c>
      <c r="AG52" s="14" t="s">
        <v>259</v>
      </c>
      <c r="AH52" s="14" t="s">
        <v>260</v>
      </c>
      <c r="AI52" s="14" t="s">
        <v>261</v>
      </c>
      <c r="AJ52" s="14" t="s">
        <v>262</v>
      </c>
      <c r="AK52" s="14" t="s">
        <v>263</v>
      </c>
      <c r="AL52" s="14" t="s">
        <v>264</v>
      </c>
      <c r="AM52" s="14" t="s">
        <v>265</v>
      </c>
      <c r="AN52" s="14" t="s">
        <v>266</v>
      </c>
      <c r="AO52" s="14" t="s">
        <v>267</v>
      </c>
      <c r="AP52" s="14" t="s">
        <v>268</v>
      </c>
      <c r="AQ52" s="14" t="s">
        <v>269</v>
      </c>
      <c r="AR52" s="14" t="s">
        <v>270</v>
      </c>
      <c r="AS52" s="14" t="s">
        <v>271</v>
      </c>
      <c r="AT52" s="14" t="s">
        <v>272</v>
      </c>
    </row>
    <row r="53" spans="1:46" ht="15.95" customHeight="1" x14ac:dyDescent="0.25">
      <c r="A53" s="56" t="s">
        <v>277</v>
      </c>
      <c r="B53" s="56"/>
      <c r="C53" s="56"/>
      <c r="D53" s="56"/>
      <c r="E53" s="56"/>
      <c r="F53" s="56"/>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8"/>
    </row>
    <row r="54" spans="1:46" ht="15.95" customHeight="1" x14ac:dyDescent="0.25">
      <c r="A54" s="56" t="s">
        <v>278</v>
      </c>
      <c r="B54" s="56"/>
      <c r="C54" s="56"/>
      <c r="D54" s="56"/>
      <c r="E54" s="56"/>
      <c r="F54" s="56"/>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row>
    <row r="55" spans="1:46" ht="15.95" customHeight="1" x14ac:dyDescent="0.25">
      <c r="A55" s="56" t="s">
        <v>279</v>
      </c>
      <c r="B55" s="56"/>
      <c r="C55" s="56"/>
      <c r="D55" s="56"/>
      <c r="E55" s="56"/>
      <c r="F55" s="56"/>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row>
    <row r="56" spans="1:46" ht="15.95" customHeight="1" thickBot="1" x14ac:dyDescent="0.3">
      <c r="A56" s="56" t="s">
        <v>280</v>
      </c>
      <c r="B56" s="56"/>
      <c r="C56" s="56"/>
      <c r="D56" s="56"/>
      <c r="E56" s="56"/>
      <c r="F56" s="56"/>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row>
    <row r="57" spans="1:46" s="9" customFormat="1" ht="6.95" customHeight="1" thickBot="1" x14ac:dyDescent="0.3">
      <c r="D57" s="16"/>
      <c r="E57" s="19"/>
      <c r="F57" s="20"/>
      <c r="AS57" s="16"/>
      <c r="AT57" s="14"/>
    </row>
    <row r="58" spans="1:46" ht="15.95" customHeight="1" x14ac:dyDescent="0.25">
      <c r="A58" s="60" t="s">
        <v>281</v>
      </c>
      <c r="B58" s="60"/>
      <c r="C58" s="60"/>
      <c r="D58" s="60"/>
      <c r="E58" s="59" t="s">
        <v>238</v>
      </c>
      <c r="F58" s="59"/>
      <c r="G58" s="14" t="s">
        <v>203</v>
      </c>
      <c r="H58" s="14" t="s">
        <v>204</v>
      </c>
      <c r="I58" s="14" t="s">
        <v>205</v>
      </c>
      <c r="J58" s="14" t="s">
        <v>159</v>
      </c>
      <c r="K58" s="14" t="s">
        <v>206</v>
      </c>
      <c r="L58" s="14" t="s">
        <v>161</v>
      </c>
      <c r="M58" s="14" t="s">
        <v>239</v>
      </c>
      <c r="N58" s="14" t="s">
        <v>240</v>
      </c>
      <c r="O58" s="14" t="s">
        <v>241</v>
      </c>
      <c r="P58" s="14" t="s">
        <v>242</v>
      </c>
      <c r="Q58" s="14" t="s">
        <v>243</v>
      </c>
      <c r="R58" s="14" t="s">
        <v>244</v>
      </c>
      <c r="S58" s="14" t="s">
        <v>245</v>
      </c>
      <c r="T58" s="14" t="s">
        <v>246</v>
      </c>
      <c r="U58" s="14" t="s">
        <v>247</v>
      </c>
      <c r="V58" s="14" t="s">
        <v>248</v>
      </c>
      <c r="W58" s="14" t="s">
        <v>249</v>
      </c>
      <c r="X58" s="14" t="s">
        <v>250</v>
      </c>
      <c r="Y58" s="14" t="s">
        <v>251</v>
      </c>
      <c r="Z58" s="14" t="s">
        <v>252</v>
      </c>
      <c r="AA58" s="14" t="s">
        <v>253</v>
      </c>
      <c r="AB58" s="14" t="s">
        <v>254</v>
      </c>
      <c r="AC58" s="14" t="s">
        <v>255</v>
      </c>
      <c r="AD58" s="14" t="s">
        <v>256</v>
      </c>
      <c r="AE58" s="14" t="s">
        <v>257</v>
      </c>
      <c r="AF58" s="14" t="s">
        <v>258</v>
      </c>
      <c r="AG58" s="14" t="s">
        <v>259</v>
      </c>
      <c r="AH58" s="14" t="s">
        <v>260</v>
      </c>
      <c r="AI58" s="14" t="s">
        <v>261</v>
      </c>
      <c r="AJ58" s="14" t="s">
        <v>262</v>
      </c>
      <c r="AK58" s="14" t="s">
        <v>263</v>
      </c>
      <c r="AL58" s="14" t="s">
        <v>264</v>
      </c>
      <c r="AM58" s="14" t="s">
        <v>265</v>
      </c>
      <c r="AN58" s="14" t="s">
        <v>266</v>
      </c>
      <c r="AO58" s="14" t="s">
        <v>267</v>
      </c>
      <c r="AP58" s="14" t="s">
        <v>268</v>
      </c>
      <c r="AQ58" s="14" t="s">
        <v>269</v>
      </c>
      <c r="AR58" s="14" t="s">
        <v>270</v>
      </c>
      <c r="AS58" s="14" t="s">
        <v>271</v>
      </c>
      <c r="AT58" s="14" t="s">
        <v>272</v>
      </c>
    </row>
    <row r="59" spans="1:46" ht="15.95" customHeight="1" x14ac:dyDescent="0.25">
      <c r="A59" s="56" t="s">
        <v>282</v>
      </c>
      <c r="B59" s="56"/>
      <c r="C59" s="56"/>
      <c r="D59" s="56"/>
      <c r="E59" s="56"/>
      <c r="F59" s="56"/>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row>
    <row r="60" spans="1:46" ht="15.95" customHeight="1" x14ac:dyDescent="0.25">
      <c r="A60" s="56" t="s">
        <v>283</v>
      </c>
      <c r="B60" s="56"/>
      <c r="C60" s="56"/>
      <c r="D60" s="56"/>
      <c r="E60" s="56"/>
      <c r="F60" s="56"/>
      <c r="G60" s="18"/>
      <c r="H60" s="18"/>
      <c r="I60" s="18"/>
      <c r="J60" s="18"/>
      <c r="K60" s="18"/>
      <c r="L60" s="18"/>
      <c r="M60" s="18"/>
      <c r="N60" s="18"/>
      <c r="O60" s="18"/>
      <c r="P60" s="18"/>
      <c r="Q60" s="18"/>
      <c r="R60" s="18"/>
      <c r="S60" s="18"/>
      <c r="T60" s="18"/>
      <c r="U60" s="18"/>
      <c r="V60" s="21">
        <v>-2181</v>
      </c>
      <c r="W60" s="18"/>
      <c r="X60" s="18"/>
      <c r="Y60" s="18"/>
      <c r="Z60" s="18"/>
      <c r="AA60" s="18"/>
      <c r="AB60" s="18"/>
      <c r="AC60" s="18"/>
      <c r="AD60" s="18"/>
      <c r="AE60" s="18"/>
      <c r="AF60" s="21">
        <v>-3222</v>
      </c>
      <c r="AG60" s="18"/>
      <c r="AH60" s="18"/>
      <c r="AI60" s="18"/>
      <c r="AJ60" s="18"/>
      <c r="AK60" s="18"/>
      <c r="AL60" s="18"/>
      <c r="AM60" s="18"/>
      <c r="AN60" s="18"/>
      <c r="AO60" s="18"/>
      <c r="AP60" s="21">
        <v>-4760</v>
      </c>
      <c r="AQ60" s="18"/>
      <c r="AR60" s="18"/>
      <c r="AS60" s="18"/>
      <c r="AT60" s="21">
        <v>-10162</v>
      </c>
    </row>
    <row r="61" spans="1:46" ht="15.95" customHeight="1" x14ac:dyDescent="0.25">
      <c r="A61" s="56" t="s">
        <v>284</v>
      </c>
      <c r="B61" s="56"/>
      <c r="C61" s="56"/>
      <c r="D61" s="56"/>
      <c r="E61" s="56"/>
      <c r="F61" s="56"/>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row>
    <row r="62" spans="1:46" ht="15.95" customHeight="1" x14ac:dyDescent="0.25">
      <c r="A62" s="56" t="s">
        <v>285</v>
      </c>
      <c r="B62" s="56"/>
      <c r="C62" s="56"/>
      <c r="D62" s="56"/>
      <c r="E62" s="56"/>
      <c r="F62" s="56"/>
      <c r="G62" s="18"/>
      <c r="H62" s="18"/>
      <c r="I62" s="18"/>
      <c r="J62" s="18"/>
      <c r="K62" s="18"/>
      <c r="L62" s="21">
        <v>-9399</v>
      </c>
      <c r="M62" s="21">
        <v>-9773</v>
      </c>
      <c r="N62" s="21">
        <v>-10162</v>
      </c>
      <c r="O62" s="21">
        <v>-10566</v>
      </c>
      <c r="P62" s="21">
        <v>-10987</v>
      </c>
      <c r="Q62" s="21">
        <v>-11424</v>
      </c>
      <c r="R62" s="21">
        <v>-11879</v>
      </c>
      <c r="S62" s="21">
        <v>-12351</v>
      </c>
      <c r="T62" s="21">
        <v>-12843</v>
      </c>
      <c r="U62" s="21">
        <v>-13354</v>
      </c>
      <c r="V62" s="21">
        <v>-13886</v>
      </c>
      <c r="W62" s="21">
        <v>-14438</v>
      </c>
      <c r="X62" s="21">
        <v>-15013</v>
      </c>
      <c r="Y62" s="21">
        <v>-15611</v>
      </c>
      <c r="Z62" s="21">
        <v>-16232</v>
      </c>
      <c r="AA62" s="21">
        <v>-16878</v>
      </c>
      <c r="AB62" s="21">
        <v>-17550</v>
      </c>
      <c r="AC62" s="21">
        <v>-18248</v>
      </c>
      <c r="AD62" s="21">
        <v>-18974</v>
      </c>
      <c r="AE62" s="21">
        <v>-19730</v>
      </c>
      <c r="AF62" s="21">
        <v>-20515</v>
      </c>
      <c r="AG62" s="21">
        <v>-21331</v>
      </c>
      <c r="AH62" s="21">
        <v>-22180</v>
      </c>
      <c r="AI62" s="21">
        <v>-23063</v>
      </c>
      <c r="AJ62" s="21">
        <v>-23981</v>
      </c>
      <c r="AK62" s="21">
        <v>-24935</v>
      </c>
      <c r="AL62" s="21">
        <v>-25928</v>
      </c>
      <c r="AM62" s="21">
        <v>-26960</v>
      </c>
      <c r="AN62" s="21">
        <v>-28033</v>
      </c>
      <c r="AO62" s="21">
        <v>-29148</v>
      </c>
      <c r="AP62" s="21">
        <v>-30308</v>
      </c>
      <c r="AQ62" s="21">
        <v>-31515</v>
      </c>
      <c r="AR62" s="21">
        <v>-32769</v>
      </c>
      <c r="AS62" s="21">
        <v>-34073</v>
      </c>
      <c r="AT62" s="21">
        <v>-654036</v>
      </c>
    </row>
    <row r="63" spans="1:46" s="9" customFormat="1" ht="11.1" customHeight="1" x14ac:dyDescent="0.25"/>
    <row r="64" spans="1:46" s="9" customFormat="1" ht="11.1" customHeight="1" x14ac:dyDescent="0.25"/>
    <row r="65" spans="1:46" ht="32.1" customHeight="1" x14ac:dyDescent="0.25">
      <c r="A65" s="56" t="s">
        <v>286</v>
      </c>
      <c r="B65" s="56"/>
      <c r="C65" s="56"/>
      <c r="D65" s="56"/>
      <c r="E65" s="56"/>
      <c r="F65" s="56"/>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56" t="s">
        <v>287</v>
      </c>
      <c r="B66" s="56"/>
      <c r="C66" s="56"/>
      <c r="D66" s="56"/>
      <c r="E66" s="56"/>
      <c r="F66" s="56"/>
      <c r="G66" s="18"/>
      <c r="H66" s="18"/>
      <c r="I66" s="18"/>
      <c r="J66" s="18"/>
      <c r="K66" s="18"/>
      <c r="L66" s="21">
        <v>-9399</v>
      </c>
      <c r="M66" s="21">
        <v>-9773</v>
      </c>
      <c r="N66" s="21">
        <v>-10162</v>
      </c>
      <c r="O66" s="21">
        <v>-10566</v>
      </c>
      <c r="P66" s="21">
        <v>-10987</v>
      </c>
      <c r="Q66" s="21">
        <v>-11424</v>
      </c>
      <c r="R66" s="21">
        <v>-11879</v>
      </c>
      <c r="S66" s="21">
        <v>-12351</v>
      </c>
      <c r="T66" s="21">
        <v>-12843</v>
      </c>
      <c r="U66" s="21">
        <v>-13354</v>
      </c>
      <c r="V66" s="21">
        <v>-16066</v>
      </c>
      <c r="W66" s="21">
        <v>-14438</v>
      </c>
      <c r="X66" s="21">
        <v>-15013</v>
      </c>
      <c r="Y66" s="21">
        <v>-15611</v>
      </c>
      <c r="Z66" s="21">
        <v>-16232</v>
      </c>
      <c r="AA66" s="21">
        <v>-16878</v>
      </c>
      <c r="AB66" s="21">
        <v>-17550</v>
      </c>
      <c r="AC66" s="21">
        <v>-18248</v>
      </c>
      <c r="AD66" s="21">
        <v>-18974</v>
      </c>
      <c r="AE66" s="21">
        <v>-19730</v>
      </c>
      <c r="AF66" s="21">
        <v>-23737</v>
      </c>
      <c r="AG66" s="21">
        <v>-21331</v>
      </c>
      <c r="AH66" s="21">
        <v>-22180</v>
      </c>
      <c r="AI66" s="21">
        <v>-23063</v>
      </c>
      <c r="AJ66" s="21">
        <v>-23981</v>
      </c>
      <c r="AK66" s="21">
        <v>-24935</v>
      </c>
      <c r="AL66" s="21">
        <v>-25928</v>
      </c>
      <c r="AM66" s="21">
        <v>-26960</v>
      </c>
      <c r="AN66" s="21">
        <v>-28033</v>
      </c>
      <c r="AO66" s="21">
        <v>-29148</v>
      </c>
      <c r="AP66" s="21">
        <v>-35068</v>
      </c>
      <c r="AQ66" s="21">
        <v>-31515</v>
      </c>
      <c r="AR66" s="21">
        <v>-32769</v>
      </c>
      <c r="AS66" s="21">
        <v>-34073</v>
      </c>
      <c r="AT66" s="21">
        <v>-664198</v>
      </c>
    </row>
    <row r="67" spans="1:46" ht="15.95" customHeight="1" x14ac:dyDescent="0.25">
      <c r="A67" s="56" t="s">
        <v>288</v>
      </c>
      <c r="B67" s="56"/>
      <c r="C67" s="56"/>
      <c r="D67" s="56"/>
      <c r="E67" s="56"/>
      <c r="F67" s="56"/>
      <c r="G67" s="18"/>
      <c r="H67" s="18"/>
      <c r="I67" s="18"/>
      <c r="J67" s="17">
        <v>-3</v>
      </c>
      <c r="K67" s="17">
        <v>-73</v>
      </c>
      <c r="L67" s="17">
        <v>-241</v>
      </c>
      <c r="M67" s="17">
        <v>-241</v>
      </c>
      <c r="N67" s="17">
        <v>-241</v>
      </c>
      <c r="O67" s="17">
        <v>-241</v>
      </c>
      <c r="P67" s="17">
        <v>-241</v>
      </c>
      <c r="Q67" s="17">
        <v>-241</v>
      </c>
      <c r="R67" s="17">
        <v>-241</v>
      </c>
      <c r="S67" s="17">
        <v>-241</v>
      </c>
      <c r="T67" s="17">
        <v>-241</v>
      </c>
      <c r="U67" s="17">
        <v>-241</v>
      </c>
      <c r="V67" s="17">
        <v>-241</v>
      </c>
      <c r="W67" s="17">
        <v>-241</v>
      </c>
      <c r="X67" s="17">
        <v>-241</v>
      </c>
      <c r="Y67" s="17">
        <v>-241</v>
      </c>
      <c r="Z67" s="17">
        <v>-241</v>
      </c>
      <c r="AA67" s="17">
        <v>-241</v>
      </c>
      <c r="AB67" s="17">
        <v>-241</v>
      </c>
      <c r="AC67" s="17">
        <v>-241</v>
      </c>
      <c r="AD67" s="17">
        <v>-241</v>
      </c>
      <c r="AE67" s="17">
        <v>-241</v>
      </c>
      <c r="AF67" s="17">
        <v>-241</v>
      </c>
      <c r="AG67" s="17">
        <v>-241</v>
      </c>
      <c r="AH67" s="17">
        <v>-241</v>
      </c>
      <c r="AI67" s="17">
        <v>-241</v>
      </c>
      <c r="AJ67" s="17">
        <v>-241</v>
      </c>
      <c r="AK67" s="17">
        <v>-241</v>
      </c>
      <c r="AL67" s="17">
        <v>-241</v>
      </c>
      <c r="AM67" s="17">
        <v>-241</v>
      </c>
      <c r="AN67" s="17">
        <v>-241</v>
      </c>
      <c r="AO67" s="17">
        <v>-165</v>
      </c>
      <c r="AP67" s="18"/>
      <c r="AQ67" s="18"/>
      <c r="AR67" s="18"/>
      <c r="AS67" s="18"/>
      <c r="AT67" s="21">
        <v>-7223</v>
      </c>
    </row>
    <row r="68" spans="1:46" ht="32.1" customHeight="1" x14ac:dyDescent="0.25">
      <c r="A68" s="56" t="s">
        <v>289</v>
      </c>
      <c r="B68" s="56"/>
      <c r="C68" s="56"/>
      <c r="D68" s="56"/>
      <c r="E68" s="56"/>
      <c r="F68" s="56"/>
      <c r="G68" s="18"/>
      <c r="H68" s="18"/>
      <c r="I68" s="18"/>
      <c r="J68" s="17">
        <v>-3</v>
      </c>
      <c r="K68" s="17">
        <v>-73</v>
      </c>
      <c r="L68" s="21">
        <v>-9640</v>
      </c>
      <c r="M68" s="21">
        <v>-10014</v>
      </c>
      <c r="N68" s="21">
        <v>-10403</v>
      </c>
      <c r="O68" s="21">
        <v>-10807</v>
      </c>
      <c r="P68" s="21">
        <v>-11228</v>
      </c>
      <c r="Q68" s="21">
        <v>-11665</v>
      </c>
      <c r="R68" s="21">
        <v>-12119</v>
      </c>
      <c r="S68" s="21">
        <v>-12592</v>
      </c>
      <c r="T68" s="21">
        <v>-13084</v>
      </c>
      <c r="U68" s="21">
        <v>-13595</v>
      </c>
      <c r="V68" s="21">
        <v>-16307</v>
      </c>
      <c r="W68" s="21">
        <v>-14679</v>
      </c>
      <c r="X68" s="21">
        <v>-15254</v>
      </c>
      <c r="Y68" s="21">
        <v>-15851</v>
      </c>
      <c r="Z68" s="21">
        <v>-16473</v>
      </c>
      <c r="AA68" s="21">
        <v>-17119</v>
      </c>
      <c r="AB68" s="21">
        <v>-17790</v>
      </c>
      <c r="AC68" s="21">
        <v>-18489</v>
      </c>
      <c r="AD68" s="21">
        <v>-19215</v>
      </c>
      <c r="AE68" s="21">
        <v>-19970</v>
      </c>
      <c r="AF68" s="21">
        <v>-23977</v>
      </c>
      <c r="AG68" s="21">
        <v>-21572</v>
      </c>
      <c r="AH68" s="21">
        <v>-22421</v>
      </c>
      <c r="AI68" s="21">
        <v>-23304</v>
      </c>
      <c r="AJ68" s="21">
        <v>-24222</v>
      </c>
      <c r="AK68" s="21">
        <v>-25176</v>
      </c>
      <c r="AL68" s="21">
        <v>-26169</v>
      </c>
      <c r="AM68" s="21">
        <v>-27200</v>
      </c>
      <c r="AN68" s="21">
        <v>-28273</v>
      </c>
      <c r="AO68" s="21">
        <v>-29313</v>
      </c>
      <c r="AP68" s="21">
        <v>-35068</v>
      </c>
      <c r="AQ68" s="21">
        <v>-31515</v>
      </c>
      <c r="AR68" s="21">
        <v>-32769</v>
      </c>
      <c r="AS68" s="21">
        <v>-34073</v>
      </c>
      <c r="AT68" s="21">
        <v>-671421</v>
      </c>
    </row>
    <row r="69" spans="1:46" ht="15.95" customHeight="1" x14ac:dyDescent="0.25">
      <c r="A69" s="56" t="s">
        <v>290</v>
      </c>
      <c r="B69" s="56"/>
      <c r="C69" s="56"/>
      <c r="D69" s="56"/>
      <c r="E69" s="56"/>
      <c r="F69" s="56"/>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row>
    <row r="70" spans="1:46" ht="15.95" customHeight="1" x14ac:dyDescent="0.25">
      <c r="A70" s="56" t="s">
        <v>291</v>
      </c>
      <c r="B70" s="56"/>
      <c r="C70" s="56"/>
      <c r="D70" s="56"/>
      <c r="E70" s="56"/>
      <c r="F70" s="56"/>
      <c r="G70" s="18"/>
      <c r="H70" s="18"/>
      <c r="I70" s="18"/>
      <c r="J70" s="17">
        <v>-3</v>
      </c>
      <c r="K70" s="17">
        <v>-73</v>
      </c>
      <c r="L70" s="21">
        <v>-9640</v>
      </c>
      <c r="M70" s="21">
        <v>-10014</v>
      </c>
      <c r="N70" s="21">
        <v>-10403</v>
      </c>
      <c r="O70" s="21">
        <v>-10807</v>
      </c>
      <c r="P70" s="21">
        <v>-11228</v>
      </c>
      <c r="Q70" s="21">
        <v>-11665</v>
      </c>
      <c r="R70" s="21">
        <v>-12119</v>
      </c>
      <c r="S70" s="21">
        <v>-12592</v>
      </c>
      <c r="T70" s="21">
        <v>-13084</v>
      </c>
      <c r="U70" s="21">
        <v>-13595</v>
      </c>
      <c r="V70" s="21">
        <v>-16307</v>
      </c>
      <c r="W70" s="21">
        <v>-14679</v>
      </c>
      <c r="X70" s="21">
        <v>-15254</v>
      </c>
      <c r="Y70" s="21">
        <v>-15851</v>
      </c>
      <c r="Z70" s="21">
        <v>-16473</v>
      </c>
      <c r="AA70" s="21">
        <v>-17119</v>
      </c>
      <c r="AB70" s="21">
        <v>-17790</v>
      </c>
      <c r="AC70" s="21">
        <v>-18489</v>
      </c>
      <c r="AD70" s="21">
        <v>-19215</v>
      </c>
      <c r="AE70" s="21">
        <v>-19970</v>
      </c>
      <c r="AF70" s="21">
        <v>-23977</v>
      </c>
      <c r="AG70" s="21">
        <v>-21572</v>
      </c>
      <c r="AH70" s="21">
        <v>-22421</v>
      </c>
      <c r="AI70" s="21">
        <v>-23304</v>
      </c>
      <c r="AJ70" s="21">
        <v>-24222</v>
      </c>
      <c r="AK70" s="21">
        <v>-25176</v>
      </c>
      <c r="AL70" s="21">
        <v>-26169</v>
      </c>
      <c r="AM70" s="21">
        <v>-27200</v>
      </c>
      <c r="AN70" s="21">
        <v>-28273</v>
      </c>
      <c r="AO70" s="21">
        <v>-29313</v>
      </c>
      <c r="AP70" s="21">
        <v>-35068</v>
      </c>
      <c r="AQ70" s="21">
        <v>-31515</v>
      </c>
      <c r="AR70" s="21">
        <v>-32769</v>
      </c>
      <c r="AS70" s="21">
        <v>-34073</v>
      </c>
      <c r="AT70" s="21">
        <v>-671421</v>
      </c>
    </row>
    <row r="71" spans="1:46" ht="15.95" customHeight="1" x14ac:dyDescent="0.25">
      <c r="A71" s="56" t="s">
        <v>227</v>
      </c>
      <c r="B71" s="56"/>
      <c r="C71" s="56"/>
      <c r="D71" s="56"/>
      <c r="E71" s="56"/>
      <c r="F71" s="56"/>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row>
    <row r="72" spans="1:46" ht="15.95" customHeight="1" thickBot="1" x14ac:dyDescent="0.3">
      <c r="A72" s="56" t="s">
        <v>292</v>
      </c>
      <c r="B72" s="56"/>
      <c r="C72" s="56"/>
      <c r="D72" s="56"/>
      <c r="E72" s="56"/>
      <c r="F72" s="56"/>
      <c r="G72" s="18"/>
      <c r="H72" s="18"/>
      <c r="I72" s="18"/>
      <c r="J72" s="17">
        <v>-3</v>
      </c>
      <c r="K72" s="17">
        <v>-73</v>
      </c>
      <c r="L72" s="21">
        <v>-9640</v>
      </c>
      <c r="M72" s="21">
        <v>-10014</v>
      </c>
      <c r="N72" s="21">
        <v>-10403</v>
      </c>
      <c r="O72" s="21">
        <v>-10807</v>
      </c>
      <c r="P72" s="21">
        <v>-11228</v>
      </c>
      <c r="Q72" s="21">
        <v>-11665</v>
      </c>
      <c r="R72" s="21">
        <v>-12119</v>
      </c>
      <c r="S72" s="21">
        <v>-12592</v>
      </c>
      <c r="T72" s="21">
        <v>-13084</v>
      </c>
      <c r="U72" s="21">
        <v>-13595</v>
      </c>
      <c r="V72" s="21">
        <v>-16307</v>
      </c>
      <c r="W72" s="21">
        <v>-14679</v>
      </c>
      <c r="X72" s="21">
        <v>-15254</v>
      </c>
      <c r="Y72" s="21">
        <v>-15851</v>
      </c>
      <c r="Z72" s="21">
        <v>-16473</v>
      </c>
      <c r="AA72" s="21">
        <v>-17119</v>
      </c>
      <c r="AB72" s="21">
        <v>-17790</v>
      </c>
      <c r="AC72" s="21">
        <v>-18489</v>
      </c>
      <c r="AD72" s="21">
        <v>-19215</v>
      </c>
      <c r="AE72" s="21">
        <v>-19970</v>
      </c>
      <c r="AF72" s="21">
        <v>-23977</v>
      </c>
      <c r="AG72" s="21">
        <v>-21572</v>
      </c>
      <c r="AH72" s="21">
        <v>-22421</v>
      </c>
      <c r="AI72" s="21">
        <v>-23304</v>
      </c>
      <c r="AJ72" s="21">
        <v>-24222</v>
      </c>
      <c r="AK72" s="21">
        <v>-25176</v>
      </c>
      <c r="AL72" s="21">
        <v>-26169</v>
      </c>
      <c r="AM72" s="21">
        <v>-27200</v>
      </c>
      <c r="AN72" s="21">
        <v>-28273</v>
      </c>
      <c r="AO72" s="21">
        <v>-29313</v>
      </c>
      <c r="AP72" s="21">
        <v>-35068</v>
      </c>
      <c r="AQ72" s="21">
        <v>-31515</v>
      </c>
      <c r="AR72" s="21">
        <v>-32769</v>
      </c>
      <c r="AS72" s="21">
        <v>-34073</v>
      </c>
      <c r="AT72" s="21">
        <v>-671421</v>
      </c>
    </row>
    <row r="73" spans="1:46" s="9" customFormat="1" ht="6.95" customHeight="1" thickBot="1" x14ac:dyDescent="0.3">
      <c r="D73" s="16"/>
      <c r="E73" s="19"/>
      <c r="F73" s="20"/>
      <c r="AS73" s="16"/>
      <c r="AT73" s="14"/>
    </row>
    <row r="74" spans="1:46" ht="15.95" customHeight="1" x14ac:dyDescent="0.25">
      <c r="A74" s="58" t="s">
        <v>293</v>
      </c>
      <c r="B74" s="58"/>
      <c r="C74" s="58"/>
      <c r="D74" s="58"/>
      <c r="E74" s="59" t="s">
        <v>238</v>
      </c>
      <c r="F74" s="59"/>
      <c r="G74" s="14" t="s">
        <v>203</v>
      </c>
      <c r="H74" s="14" t="s">
        <v>204</v>
      </c>
      <c r="I74" s="14" t="s">
        <v>205</v>
      </c>
      <c r="J74" s="14" t="s">
        <v>159</v>
      </c>
      <c r="K74" s="14" t="s">
        <v>206</v>
      </c>
      <c r="L74" s="14" t="s">
        <v>161</v>
      </c>
      <c r="M74" s="14" t="s">
        <v>239</v>
      </c>
      <c r="N74" s="14" t="s">
        <v>240</v>
      </c>
      <c r="O74" s="14" t="s">
        <v>241</v>
      </c>
      <c r="P74" s="14" t="s">
        <v>242</v>
      </c>
      <c r="Q74" s="14" t="s">
        <v>243</v>
      </c>
      <c r="R74" s="14" t="s">
        <v>244</v>
      </c>
      <c r="S74" s="14" t="s">
        <v>245</v>
      </c>
      <c r="T74" s="14" t="s">
        <v>246</v>
      </c>
      <c r="U74" s="14" t="s">
        <v>247</v>
      </c>
      <c r="V74" s="14" t="s">
        <v>248</v>
      </c>
      <c r="W74" s="14" t="s">
        <v>249</v>
      </c>
      <c r="X74" s="14" t="s">
        <v>250</v>
      </c>
      <c r="Y74" s="14" t="s">
        <v>251</v>
      </c>
      <c r="Z74" s="14" t="s">
        <v>252</v>
      </c>
      <c r="AA74" s="14" t="s">
        <v>253</v>
      </c>
      <c r="AB74" s="14" t="s">
        <v>254</v>
      </c>
      <c r="AC74" s="14" t="s">
        <v>255</v>
      </c>
      <c r="AD74" s="14" t="s">
        <v>256</v>
      </c>
      <c r="AE74" s="14" t="s">
        <v>257</v>
      </c>
      <c r="AF74" s="14" t="s">
        <v>258</v>
      </c>
      <c r="AG74" s="14" t="s">
        <v>259</v>
      </c>
      <c r="AH74" s="14" t="s">
        <v>260</v>
      </c>
      <c r="AI74" s="14" t="s">
        <v>261</v>
      </c>
      <c r="AJ74" s="14" t="s">
        <v>262</v>
      </c>
      <c r="AK74" s="14" t="s">
        <v>263</v>
      </c>
      <c r="AL74" s="14" t="s">
        <v>264</v>
      </c>
      <c r="AM74" s="14" t="s">
        <v>265</v>
      </c>
      <c r="AN74" s="14" t="s">
        <v>266</v>
      </c>
      <c r="AO74" s="14" t="s">
        <v>267</v>
      </c>
      <c r="AP74" s="14" t="s">
        <v>268</v>
      </c>
      <c r="AQ74" s="14" t="s">
        <v>269</v>
      </c>
      <c r="AR74" s="14" t="s">
        <v>270</v>
      </c>
      <c r="AS74" s="14" t="s">
        <v>271</v>
      </c>
      <c r="AT74" s="14" t="s">
        <v>272</v>
      </c>
    </row>
    <row r="75" spans="1:46" ht="32.1" customHeight="1" x14ac:dyDescent="0.25">
      <c r="A75" s="56" t="s">
        <v>289</v>
      </c>
      <c r="B75" s="56"/>
      <c r="C75" s="56"/>
      <c r="D75" s="56"/>
      <c r="E75" s="56"/>
      <c r="F75" s="56"/>
      <c r="G75" s="18"/>
      <c r="H75" s="18"/>
      <c r="I75" s="18"/>
      <c r="J75" s="17">
        <v>-3</v>
      </c>
      <c r="K75" s="17">
        <v>-73</v>
      </c>
      <c r="L75" s="21">
        <v>-9640</v>
      </c>
      <c r="M75" s="21">
        <v>-10014</v>
      </c>
      <c r="N75" s="21">
        <v>-10403</v>
      </c>
      <c r="O75" s="21">
        <v>-10807</v>
      </c>
      <c r="P75" s="21">
        <v>-11228</v>
      </c>
      <c r="Q75" s="21">
        <v>-11665</v>
      </c>
      <c r="R75" s="21">
        <v>-12119</v>
      </c>
      <c r="S75" s="21">
        <v>-12592</v>
      </c>
      <c r="T75" s="21">
        <v>-13084</v>
      </c>
      <c r="U75" s="21">
        <v>-13595</v>
      </c>
      <c r="V75" s="21">
        <v>-16307</v>
      </c>
      <c r="W75" s="21">
        <v>-14679</v>
      </c>
      <c r="X75" s="21">
        <v>-15254</v>
      </c>
      <c r="Y75" s="21">
        <v>-15851</v>
      </c>
      <c r="Z75" s="21">
        <v>-16473</v>
      </c>
      <c r="AA75" s="21">
        <v>-17119</v>
      </c>
      <c r="AB75" s="21">
        <v>-17790</v>
      </c>
      <c r="AC75" s="21">
        <v>-18489</v>
      </c>
      <c r="AD75" s="21">
        <v>-19215</v>
      </c>
      <c r="AE75" s="21">
        <v>-19970</v>
      </c>
      <c r="AF75" s="21">
        <v>-23977</v>
      </c>
      <c r="AG75" s="21">
        <v>-21572</v>
      </c>
      <c r="AH75" s="21">
        <v>-22421</v>
      </c>
      <c r="AI75" s="21">
        <v>-23304</v>
      </c>
      <c r="AJ75" s="21">
        <v>-24222</v>
      </c>
      <c r="AK75" s="21">
        <v>-25176</v>
      </c>
      <c r="AL75" s="21">
        <v>-26169</v>
      </c>
      <c r="AM75" s="21">
        <v>-27200</v>
      </c>
      <c r="AN75" s="21">
        <v>-28273</v>
      </c>
      <c r="AO75" s="21">
        <v>-29313</v>
      </c>
      <c r="AP75" s="21">
        <v>-35068</v>
      </c>
      <c r="AQ75" s="21">
        <v>-31515</v>
      </c>
      <c r="AR75" s="21">
        <v>-32769</v>
      </c>
      <c r="AS75" s="21">
        <v>-34073</v>
      </c>
      <c r="AT75" s="21">
        <v>-671421</v>
      </c>
    </row>
    <row r="76" spans="1:46" ht="15.95" customHeight="1" x14ac:dyDescent="0.25">
      <c r="A76" s="56" t="s">
        <v>288</v>
      </c>
      <c r="B76" s="56"/>
      <c r="C76" s="56"/>
      <c r="D76" s="56"/>
      <c r="E76" s="56"/>
      <c r="F76" s="56"/>
      <c r="G76" s="18"/>
      <c r="H76" s="18"/>
      <c r="I76" s="18"/>
      <c r="J76" s="17">
        <v>3</v>
      </c>
      <c r="K76" s="17">
        <v>73</v>
      </c>
      <c r="L76" s="17">
        <v>241</v>
      </c>
      <c r="M76" s="17">
        <v>241</v>
      </c>
      <c r="N76" s="17">
        <v>241</v>
      </c>
      <c r="O76" s="17">
        <v>241</v>
      </c>
      <c r="P76" s="17">
        <v>241</v>
      </c>
      <c r="Q76" s="17">
        <v>241</v>
      </c>
      <c r="R76" s="17">
        <v>241</v>
      </c>
      <c r="S76" s="17">
        <v>241</v>
      </c>
      <c r="T76" s="17">
        <v>241</v>
      </c>
      <c r="U76" s="17">
        <v>241</v>
      </c>
      <c r="V76" s="17">
        <v>241</v>
      </c>
      <c r="W76" s="17">
        <v>241</v>
      </c>
      <c r="X76" s="17">
        <v>241</v>
      </c>
      <c r="Y76" s="17">
        <v>241</v>
      </c>
      <c r="Z76" s="17">
        <v>241</v>
      </c>
      <c r="AA76" s="17">
        <v>241</v>
      </c>
      <c r="AB76" s="17">
        <v>241</v>
      </c>
      <c r="AC76" s="17">
        <v>241</v>
      </c>
      <c r="AD76" s="17">
        <v>241</v>
      </c>
      <c r="AE76" s="17">
        <v>241</v>
      </c>
      <c r="AF76" s="17">
        <v>241</v>
      </c>
      <c r="AG76" s="17">
        <v>241</v>
      </c>
      <c r="AH76" s="17">
        <v>241</v>
      </c>
      <c r="AI76" s="17">
        <v>241</v>
      </c>
      <c r="AJ76" s="17">
        <v>241</v>
      </c>
      <c r="AK76" s="17">
        <v>241</v>
      </c>
      <c r="AL76" s="17">
        <v>241</v>
      </c>
      <c r="AM76" s="17">
        <v>241</v>
      </c>
      <c r="AN76" s="17">
        <v>241</v>
      </c>
      <c r="AO76" s="17">
        <v>165</v>
      </c>
      <c r="AP76" s="18"/>
      <c r="AQ76" s="18"/>
      <c r="AR76" s="18"/>
      <c r="AS76" s="18"/>
      <c r="AT76" s="21">
        <v>7223</v>
      </c>
    </row>
    <row r="77" spans="1:46" ht="15.95" customHeight="1" x14ac:dyDescent="0.25">
      <c r="A77" s="56" t="s">
        <v>290</v>
      </c>
      <c r="B77" s="56"/>
      <c r="C77" s="56"/>
      <c r="D77" s="56"/>
      <c r="E77" s="56"/>
      <c r="F77" s="56"/>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row>
    <row r="78" spans="1:46" ht="15.95" customHeight="1" x14ac:dyDescent="0.25">
      <c r="A78" s="56" t="s">
        <v>227</v>
      </c>
      <c r="B78" s="56"/>
      <c r="C78" s="56"/>
      <c r="D78" s="56"/>
      <c r="E78" s="56"/>
      <c r="F78" s="56"/>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row>
    <row r="79" spans="1:46" ht="15.95" customHeight="1" x14ac:dyDescent="0.25">
      <c r="A79" s="56" t="s">
        <v>294</v>
      </c>
      <c r="B79" s="56"/>
      <c r="C79" s="56"/>
      <c r="D79" s="56"/>
      <c r="E79" s="56"/>
      <c r="F79" s="56"/>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row>
    <row r="80" spans="1:46" ht="15.95" customHeight="1" x14ac:dyDescent="0.25">
      <c r="A80" s="56" t="s">
        <v>295</v>
      </c>
      <c r="B80" s="56"/>
      <c r="C80" s="56"/>
      <c r="D80" s="56"/>
      <c r="E80" s="56"/>
      <c r="F80" s="56"/>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row>
    <row r="81" spans="1:46" ht="15.95" customHeight="1" x14ac:dyDescent="0.25">
      <c r="A81" s="56" t="s">
        <v>296</v>
      </c>
      <c r="B81" s="56"/>
      <c r="C81" s="56"/>
      <c r="D81" s="56"/>
      <c r="E81" s="56"/>
      <c r="F81" s="56"/>
      <c r="G81" s="18"/>
      <c r="H81" s="18"/>
      <c r="I81" s="18"/>
      <c r="J81" s="17">
        <v>-102</v>
      </c>
      <c r="K81" s="21">
        <v>-2506</v>
      </c>
      <c r="L81" s="21">
        <v>-5974</v>
      </c>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21">
        <v>-8581</v>
      </c>
    </row>
    <row r="82" spans="1:46" ht="15.95" customHeight="1" x14ac:dyDescent="0.25">
      <c r="A82" s="56" t="s">
        <v>297</v>
      </c>
      <c r="B82" s="56"/>
      <c r="C82" s="56"/>
      <c r="D82" s="56"/>
      <c r="E82" s="56"/>
      <c r="F82" s="56"/>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row>
    <row r="83" spans="1:46" ht="15.95" customHeight="1" x14ac:dyDescent="0.25">
      <c r="A83" s="56" t="s">
        <v>298</v>
      </c>
      <c r="B83" s="56"/>
      <c r="C83" s="56"/>
      <c r="D83" s="56"/>
      <c r="E83" s="56"/>
      <c r="F83" s="56"/>
      <c r="G83" s="18"/>
      <c r="H83" s="18"/>
      <c r="I83" s="18"/>
      <c r="J83" s="17">
        <v>-102</v>
      </c>
      <c r="K83" s="21">
        <v>-2506</v>
      </c>
      <c r="L83" s="21">
        <v>-17252</v>
      </c>
      <c r="M83" s="21">
        <v>-11727</v>
      </c>
      <c r="N83" s="21">
        <v>-12194</v>
      </c>
      <c r="O83" s="21">
        <v>-12679</v>
      </c>
      <c r="P83" s="21">
        <v>-13184</v>
      </c>
      <c r="Q83" s="21">
        <v>-13709</v>
      </c>
      <c r="R83" s="21">
        <v>-14254</v>
      </c>
      <c r="S83" s="21">
        <v>-14822</v>
      </c>
      <c r="T83" s="21">
        <v>-15412</v>
      </c>
      <c r="U83" s="21">
        <v>-16025</v>
      </c>
      <c r="V83" s="21">
        <v>-19280</v>
      </c>
      <c r="W83" s="21">
        <v>-17326</v>
      </c>
      <c r="X83" s="21">
        <v>-18016</v>
      </c>
      <c r="Y83" s="21">
        <v>-18733</v>
      </c>
      <c r="Z83" s="21">
        <v>-19478</v>
      </c>
      <c r="AA83" s="21">
        <v>-20253</v>
      </c>
      <c r="AB83" s="21">
        <v>-21059</v>
      </c>
      <c r="AC83" s="21">
        <v>-21898</v>
      </c>
      <c r="AD83" s="21">
        <v>-22769</v>
      </c>
      <c r="AE83" s="21">
        <v>-23675</v>
      </c>
      <c r="AF83" s="21">
        <v>-28484</v>
      </c>
      <c r="AG83" s="21">
        <v>-25597</v>
      </c>
      <c r="AH83" s="21">
        <v>-26616</v>
      </c>
      <c r="AI83" s="21">
        <v>-27676</v>
      </c>
      <c r="AJ83" s="21">
        <v>-28777</v>
      </c>
      <c r="AK83" s="21">
        <v>-29922</v>
      </c>
      <c r="AL83" s="21">
        <v>-31113</v>
      </c>
      <c r="AM83" s="21">
        <v>-32352</v>
      </c>
      <c r="AN83" s="21">
        <v>-33639</v>
      </c>
      <c r="AO83" s="21">
        <v>-34978</v>
      </c>
      <c r="AP83" s="21">
        <v>-42082</v>
      </c>
      <c r="AQ83" s="21">
        <v>-37818</v>
      </c>
      <c r="AR83" s="21">
        <v>-39323</v>
      </c>
      <c r="AS83" s="21">
        <v>-40888</v>
      </c>
      <c r="AT83" s="21">
        <v>-805619</v>
      </c>
    </row>
    <row r="84" spans="1:46" ht="32.1" customHeight="1" x14ac:dyDescent="0.25">
      <c r="A84" s="56" t="s">
        <v>299</v>
      </c>
      <c r="B84" s="56"/>
      <c r="C84" s="56"/>
      <c r="D84" s="56"/>
      <c r="E84" s="56"/>
      <c r="F84" s="56"/>
      <c r="G84" s="18"/>
      <c r="H84" s="18"/>
      <c r="I84" s="18"/>
      <c r="J84" s="17">
        <v>-102</v>
      </c>
      <c r="K84" s="21">
        <v>-2608</v>
      </c>
      <c r="L84" s="21">
        <v>-19860</v>
      </c>
      <c r="M84" s="21">
        <v>-31587</v>
      </c>
      <c r="N84" s="21">
        <v>-43781</v>
      </c>
      <c r="O84" s="21">
        <v>-56461</v>
      </c>
      <c r="P84" s="21">
        <v>-69645</v>
      </c>
      <c r="Q84" s="21">
        <v>-83354</v>
      </c>
      <c r="R84" s="21">
        <v>-97608</v>
      </c>
      <c r="S84" s="21">
        <v>-112430</v>
      </c>
      <c r="T84" s="21">
        <v>-127842</v>
      </c>
      <c r="U84" s="21">
        <v>-143867</v>
      </c>
      <c r="V84" s="21">
        <v>-163146</v>
      </c>
      <c r="W84" s="21">
        <v>-180472</v>
      </c>
      <c r="X84" s="21">
        <v>-198488</v>
      </c>
      <c r="Y84" s="21">
        <v>-217221</v>
      </c>
      <c r="Z84" s="21">
        <v>-236699</v>
      </c>
      <c r="AA84" s="21">
        <v>-256952</v>
      </c>
      <c r="AB84" s="21">
        <v>-278012</v>
      </c>
      <c r="AC84" s="21">
        <v>-299909</v>
      </c>
      <c r="AD84" s="21">
        <v>-322678</v>
      </c>
      <c r="AE84" s="21">
        <v>-346354</v>
      </c>
      <c r="AF84" s="21">
        <v>-374838</v>
      </c>
      <c r="AG84" s="21">
        <v>-400435</v>
      </c>
      <c r="AH84" s="21">
        <v>-427051</v>
      </c>
      <c r="AI84" s="21">
        <v>-454727</v>
      </c>
      <c r="AJ84" s="21">
        <v>-483504</v>
      </c>
      <c r="AK84" s="21">
        <v>-513426</v>
      </c>
      <c r="AL84" s="21">
        <v>-544540</v>
      </c>
      <c r="AM84" s="21">
        <v>-576891</v>
      </c>
      <c r="AN84" s="21">
        <v>-610531</v>
      </c>
      <c r="AO84" s="21">
        <v>-645509</v>
      </c>
      <c r="AP84" s="21">
        <v>-687591</v>
      </c>
      <c r="AQ84" s="21">
        <v>-725408</v>
      </c>
      <c r="AR84" s="21">
        <v>-764731</v>
      </c>
      <c r="AS84" s="21">
        <v>-805619</v>
      </c>
      <c r="AT84" s="18"/>
    </row>
    <row r="85" spans="1:46" ht="15.95" customHeight="1" x14ac:dyDescent="0.25">
      <c r="A85" s="56" t="s">
        <v>300</v>
      </c>
      <c r="B85" s="56"/>
      <c r="C85" s="56"/>
      <c r="D85" s="56"/>
      <c r="E85" s="56"/>
      <c r="F85" s="56"/>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8</v>
      </c>
      <c r="X85" s="17">
        <v>9</v>
      </c>
      <c r="Y85" s="17">
        <v>10</v>
      </c>
      <c r="Z85" s="17">
        <v>11</v>
      </c>
      <c r="AA85" s="17">
        <v>13</v>
      </c>
      <c r="AB85" s="17">
        <v>14</v>
      </c>
      <c r="AC85" s="17">
        <v>16</v>
      </c>
      <c r="AD85" s="17">
        <v>18</v>
      </c>
      <c r="AE85" s="17">
        <v>21</v>
      </c>
      <c r="AF85" s="17">
        <v>23</v>
      </c>
      <c r="AG85" s="17">
        <v>26</v>
      </c>
      <c r="AH85" s="17">
        <v>30</v>
      </c>
      <c r="AI85" s="17">
        <v>33</v>
      </c>
      <c r="AJ85" s="17">
        <v>38</v>
      </c>
      <c r="AK85" s="17">
        <v>42</v>
      </c>
      <c r="AL85" s="17">
        <v>48</v>
      </c>
      <c r="AM85" s="17">
        <v>54</v>
      </c>
      <c r="AN85" s="17">
        <v>61</v>
      </c>
      <c r="AO85" s="17">
        <v>69</v>
      </c>
      <c r="AP85" s="17">
        <v>78</v>
      </c>
      <c r="AQ85" s="17">
        <v>88</v>
      </c>
      <c r="AR85" s="17">
        <v>99</v>
      </c>
      <c r="AS85" s="17">
        <v>112</v>
      </c>
      <c r="AT85" s="18"/>
    </row>
    <row r="86" spans="1:46" ht="32.1" customHeight="1" x14ac:dyDescent="0.25">
      <c r="A86" s="56" t="s">
        <v>301</v>
      </c>
      <c r="B86" s="56"/>
      <c r="C86" s="56"/>
      <c r="D86" s="56"/>
      <c r="E86" s="56"/>
      <c r="F86" s="56"/>
      <c r="G86" s="18"/>
      <c r="H86" s="18"/>
      <c r="I86" s="18"/>
      <c r="J86" s="17">
        <v>-63</v>
      </c>
      <c r="K86" s="21">
        <v>-1369</v>
      </c>
      <c r="L86" s="21">
        <v>-8353</v>
      </c>
      <c r="M86" s="21">
        <v>-5031</v>
      </c>
      <c r="N86" s="21">
        <v>-4636</v>
      </c>
      <c r="O86" s="21">
        <v>-4272</v>
      </c>
      <c r="P86" s="21">
        <v>-3936</v>
      </c>
      <c r="Q86" s="21">
        <v>-3626</v>
      </c>
      <c r="R86" s="21">
        <v>-3341</v>
      </c>
      <c r="S86" s="21">
        <v>-3079</v>
      </c>
      <c r="T86" s="21">
        <v>-2837</v>
      </c>
      <c r="U86" s="21">
        <v>-2614</v>
      </c>
      <c r="V86" s="21">
        <v>-2787</v>
      </c>
      <c r="W86" s="21">
        <v>-2219</v>
      </c>
      <c r="X86" s="21">
        <v>-2045</v>
      </c>
      <c r="Y86" s="21">
        <v>-1884</v>
      </c>
      <c r="Z86" s="21">
        <v>-1736</v>
      </c>
      <c r="AA86" s="21">
        <v>-1599</v>
      </c>
      <c r="AB86" s="21">
        <v>-1474</v>
      </c>
      <c r="AC86" s="21">
        <v>-1358</v>
      </c>
      <c r="AD86" s="21">
        <v>-1251</v>
      </c>
      <c r="AE86" s="21">
        <v>-1153</v>
      </c>
      <c r="AF86" s="21">
        <v>-1229</v>
      </c>
      <c r="AG86" s="17">
        <v>-979</v>
      </c>
      <c r="AH86" s="17">
        <v>-902</v>
      </c>
      <c r="AI86" s="17">
        <v>-831</v>
      </c>
      <c r="AJ86" s="17">
        <v>-766</v>
      </c>
      <c r="AK86" s="17">
        <v>-705</v>
      </c>
      <c r="AL86" s="17">
        <v>-650</v>
      </c>
      <c r="AM86" s="17">
        <v>-599</v>
      </c>
      <c r="AN86" s="17">
        <v>-552</v>
      </c>
      <c r="AO86" s="17">
        <v>-508</v>
      </c>
      <c r="AP86" s="17">
        <v>-542</v>
      </c>
      <c r="AQ86" s="17">
        <v>-432</v>
      </c>
      <c r="AR86" s="17">
        <v>-398</v>
      </c>
      <c r="AS86" s="17">
        <v>-366</v>
      </c>
      <c r="AT86" s="21">
        <v>-70120</v>
      </c>
    </row>
    <row r="87" spans="1:46" ht="32.1" customHeight="1" x14ac:dyDescent="0.25">
      <c r="A87" s="53" t="s">
        <v>302</v>
      </c>
      <c r="B87" s="53"/>
      <c r="C87" s="53"/>
      <c r="D87" s="53"/>
      <c r="E87" s="57">
        <v>-70120.363729999997</v>
      </c>
      <c r="F87" s="57"/>
      <c r="G87" s="14" t="s">
        <v>303</v>
      </c>
    </row>
    <row r="88" spans="1:46" ht="15.95" customHeight="1" x14ac:dyDescent="0.25">
      <c r="A88" s="53" t="s">
        <v>304</v>
      </c>
      <c r="B88" s="53"/>
      <c r="C88" s="53"/>
      <c r="D88" s="53"/>
      <c r="E88" s="51" t="s">
        <v>214</v>
      </c>
      <c r="F88" s="51"/>
      <c r="G88" s="14" t="s">
        <v>305</v>
      </c>
    </row>
    <row r="89" spans="1:46" ht="15.95" customHeight="1" x14ac:dyDescent="0.25">
      <c r="A89" s="53" t="s">
        <v>306</v>
      </c>
      <c r="B89" s="53"/>
      <c r="C89" s="53"/>
      <c r="D89" s="53"/>
      <c r="E89" s="51" t="s">
        <v>214</v>
      </c>
      <c r="F89" s="51"/>
      <c r="G89" s="14" t="s">
        <v>307</v>
      </c>
    </row>
    <row r="90" spans="1:46" ht="15.95" customHeight="1" thickBot="1" x14ac:dyDescent="0.3">
      <c r="A90" s="54" t="s">
        <v>308</v>
      </c>
      <c r="B90" s="54"/>
      <c r="C90" s="54"/>
      <c r="D90" s="54"/>
      <c r="E90" s="55" t="s">
        <v>214</v>
      </c>
      <c r="F90" s="55"/>
      <c r="G90" s="14" t="s">
        <v>307</v>
      </c>
    </row>
    <row r="92" spans="1:46" ht="11.1" customHeight="1" x14ac:dyDescent="0.25">
      <c r="A92" s="9" t="s">
        <v>309</v>
      </c>
    </row>
    <row r="93" spans="1:46" ht="11.1" customHeight="1" x14ac:dyDescent="0.25">
      <c r="A93" s="9" t="s">
        <v>310</v>
      </c>
    </row>
    <row r="94" spans="1:46" ht="11.1" customHeight="1" x14ac:dyDescent="0.25">
      <c r="A94" s="9" t="s">
        <v>311</v>
      </c>
    </row>
    <row r="95" spans="1:46" ht="11.1" customHeight="1" x14ac:dyDescent="0.25">
      <c r="A95" s="9" t="s">
        <v>312</v>
      </c>
    </row>
    <row r="96" spans="1:46" ht="11.1" customHeight="1" x14ac:dyDescent="0.25">
      <c r="A96" s="9" t="s">
        <v>313</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32.1"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5.95" customHeight="1" x14ac:dyDescent="0.25"/>
    <row r="19" spans="1:12" ht="18.95" customHeight="1" x14ac:dyDescent="0.3">
      <c r="A19" s="45" t="s">
        <v>314</v>
      </c>
      <c r="B19" s="45"/>
      <c r="C19" s="45"/>
      <c r="D19" s="45"/>
      <c r="E19" s="45"/>
      <c r="F19" s="45"/>
      <c r="G19" s="45"/>
      <c r="H19" s="45"/>
      <c r="I19" s="45"/>
      <c r="J19" s="45"/>
      <c r="K19" s="45"/>
      <c r="L19" s="45"/>
    </row>
    <row r="20" spans="1:12" ht="11.1" customHeight="1" x14ac:dyDescent="0.25"/>
    <row r="21" spans="1:12" ht="15.95" customHeight="1" x14ac:dyDescent="0.25">
      <c r="A21" s="42" t="s">
        <v>315</v>
      </c>
      <c r="B21" s="42" t="s">
        <v>316</v>
      </c>
      <c r="C21" s="44" t="s">
        <v>317</v>
      </c>
      <c r="D21" s="44"/>
      <c r="E21" s="44"/>
      <c r="F21" s="44"/>
      <c r="G21" s="44"/>
      <c r="H21" s="44"/>
      <c r="I21" s="42" t="s">
        <v>318</v>
      </c>
      <c r="J21" s="42" t="s">
        <v>319</v>
      </c>
      <c r="K21" s="42" t="s">
        <v>320</v>
      </c>
      <c r="L21" s="42" t="s">
        <v>321</v>
      </c>
    </row>
    <row r="22" spans="1:12" ht="32.1" customHeight="1" x14ac:dyDescent="0.25">
      <c r="A22" s="48"/>
      <c r="B22" s="48"/>
      <c r="C22" s="44" t="s">
        <v>322</v>
      </c>
      <c r="D22" s="44"/>
      <c r="E22" s="6"/>
      <c r="F22" s="6"/>
      <c r="G22" s="44" t="s">
        <v>323</v>
      </c>
      <c r="H22" s="44"/>
      <c r="I22" s="48"/>
      <c r="J22" s="48"/>
      <c r="K22" s="48"/>
      <c r="L22" s="48"/>
    </row>
    <row r="23" spans="1:12" ht="32.1" customHeight="1" x14ac:dyDescent="0.25">
      <c r="A23" s="43"/>
      <c r="B23" s="43"/>
      <c r="C23" s="6" t="s">
        <v>324</v>
      </c>
      <c r="D23" s="6" t="s">
        <v>325</v>
      </c>
      <c r="E23" s="6" t="s">
        <v>324</v>
      </c>
      <c r="F23" s="6" t="s">
        <v>325</v>
      </c>
      <c r="G23" s="6" t="s">
        <v>324</v>
      </c>
      <c r="H23" s="6" t="s">
        <v>325</v>
      </c>
      <c r="I23" s="43"/>
      <c r="J23" s="43"/>
      <c r="K23" s="43"/>
      <c r="L23" s="43"/>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326</v>
      </c>
      <c r="C25" s="24" t="s">
        <v>61</v>
      </c>
      <c r="D25" s="24" t="s">
        <v>61</v>
      </c>
      <c r="E25" s="24" t="s">
        <v>61</v>
      </c>
      <c r="F25" s="24" t="s">
        <v>61</v>
      </c>
      <c r="G25" s="23" t="s">
        <v>61</v>
      </c>
      <c r="H25" s="23" t="s">
        <v>61</v>
      </c>
      <c r="I25" s="23" t="s">
        <v>327</v>
      </c>
      <c r="J25" s="23" t="s">
        <v>327</v>
      </c>
      <c r="K25" s="23" t="s">
        <v>61</v>
      </c>
      <c r="L25" s="23" t="s">
        <v>61</v>
      </c>
    </row>
    <row r="26" spans="1:12" ht="15.95" customHeight="1" x14ac:dyDescent="0.25">
      <c r="A26" s="22" t="s">
        <v>328</v>
      </c>
      <c r="B26" s="14" t="s">
        <v>329</v>
      </c>
      <c r="C26" s="6" t="s">
        <v>32</v>
      </c>
      <c r="D26" s="6" t="s">
        <v>32</v>
      </c>
      <c r="E26" s="25" t="s">
        <v>61</v>
      </c>
      <c r="F26" s="25" t="s">
        <v>61</v>
      </c>
      <c r="G26" s="6" t="s">
        <v>32</v>
      </c>
      <c r="H26" s="6" t="s">
        <v>32</v>
      </c>
      <c r="I26" s="6" t="s">
        <v>327</v>
      </c>
      <c r="J26" s="6" t="s">
        <v>327</v>
      </c>
      <c r="K26" s="6" t="s">
        <v>61</v>
      </c>
      <c r="L26" s="6" t="s">
        <v>61</v>
      </c>
    </row>
    <row r="27" spans="1:12" ht="32.1" customHeight="1" x14ac:dyDescent="0.25">
      <c r="A27" s="22" t="s">
        <v>330</v>
      </c>
      <c r="B27" s="14" t="s">
        <v>331</v>
      </c>
      <c r="C27" s="6" t="s">
        <v>32</v>
      </c>
      <c r="D27" s="6" t="s">
        <v>32</v>
      </c>
      <c r="E27" s="25" t="s">
        <v>61</v>
      </c>
      <c r="F27" s="25" t="s">
        <v>61</v>
      </c>
      <c r="G27" s="6" t="s">
        <v>32</v>
      </c>
      <c r="H27" s="6" t="s">
        <v>32</v>
      </c>
      <c r="I27" s="6" t="s">
        <v>327</v>
      </c>
      <c r="J27" s="6" t="s">
        <v>327</v>
      </c>
      <c r="K27" s="6" t="s">
        <v>61</v>
      </c>
      <c r="L27" s="6" t="s">
        <v>61</v>
      </c>
    </row>
    <row r="28" spans="1:12" ht="48" customHeight="1" x14ac:dyDescent="0.25">
      <c r="A28" s="22" t="s">
        <v>332</v>
      </c>
      <c r="B28" s="14" t="s">
        <v>333</v>
      </c>
      <c r="C28" s="6" t="s">
        <v>32</v>
      </c>
      <c r="D28" s="6" t="s">
        <v>32</v>
      </c>
      <c r="E28" s="25" t="s">
        <v>61</v>
      </c>
      <c r="F28" s="25" t="s">
        <v>61</v>
      </c>
      <c r="G28" s="6" t="s">
        <v>32</v>
      </c>
      <c r="H28" s="6" t="s">
        <v>32</v>
      </c>
      <c r="I28" s="6" t="s">
        <v>327</v>
      </c>
      <c r="J28" s="6" t="s">
        <v>327</v>
      </c>
      <c r="K28" s="6" t="s">
        <v>61</v>
      </c>
      <c r="L28" s="6" t="s">
        <v>61</v>
      </c>
    </row>
    <row r="29" spans="1:12" ht="32.1" customHeight="1" x14ac:dyDescent="0.25">
      <c r="A29" s="22" t="s">
        <v>334</v>
      </c>
      <c r="B29" s="14" t="s">
        <v>335</v>
      </c>
      <c r="C29" s="6" t="s">
        <v>32</v>
      </c>
      <c r="D29" s="6" t="s">
        <v>32</v>
      </c>
      <c r="E29" s="25" t="s">
        <v>61</v>
      </c>
      <c r="F29" s="25" t="s">
        <v>61</v>
      </c>
      <c r="G29" s="6" t="s">
        <v>32</v>
      </c>
      <c r="H29" s="6" t="s">
        <v>32</v>
      </c>
      <c r="I29" s="6" t="s">
        <v>327</v>
      </c>
      <c r="J29" s="6" t="s">
        <v>327</v>
      </c>
      <c r="K29" s="6" t="s">
        <v>61</v>
      </c>
      <c r="L29" s="6" t="s">
        <v>61</v>
      </c>
    </row>
    <row r="30" spans="1:12" ht="32.1" customHeight="1" x14ac:dyDescent="0.25">
      <c r="A30" s="22" t="s">
        <v>336</v>
      </c>
      <c r="B30" s="14" t="s">
        <v>337</v>
      </c>
      <c r="C30" s="6" t="s">
        <v>32</v>
      </c>
      <c r="D30" s="6" t="s">
        <v>32</v>
      </c>
      <c r="E30" s="25" t="s">
        <v>61</v>
      </c>
      <c r="F30" s="25" t="s">
        <v>61</v>
      </c>
      <c r="G30" s="6" t="s">
        <v>32</v>
      </c>
      <c r="H30" s="6" t="s">
        <v>32</v>
      </c>
      <c r="I30" s="6" t="s">
        <v>327</v>
      </c>
      <c r="J30" s="6" t="s">
        <v>327</v>
      </c>
      <c r="K30" s="6" t="s">
        <v>61</v>
      </c>
      <c r="L30" s="6" t="s">
        <v>61</v>
      </c>
    </row>
    <row r="31" spans="1:12" ht="32.1" customHeight="1" x14ac:dyDescent="0.25">
      <c r="A31" s="22" t="s">
        <v>338</v>
      </c>
      <c r="B31" s="14" t="s">
        <v>339</v>
      </c>
      <c r="C31" s="6" t="s">
        <v>32</v>
      </c>
      <c r="D31" s="6" t="s">
        <v>32</v>
      </c>
      <c r="E31" s="25" t="s">
        <v>61</v>
      </c>
      <c r="F31" s="25" t="s">
        <v>61</v>
      </c>
      <c r="G31" s="6" t="s">
        <v>32</v>
      </c>
      <c r="H31" s="6" t="s">
        <v>32</v>
      </c>
      <c r="I31" s="6" t="s">
        <v>327</v>
      </c>
      <c r="J31" s="6" t="s">
        <v>327</v>
      </c>
      <c r="K31" s="6" t="s">
        <v>61</v>
      </c>
      <c r="L31" s="6" t="s">
        <v>61</v>
      </c>
    </row>
    <row r="32" spans="1:12" ht="32.1" customHeight="1" x14ac:dyDescent="0.25">
      <c r="A32" s="22" t="s">
        <v>340</v>
      </c>
      <c r="B32" s="14" t="s">
        <v>341</v>
      </c>
      <c r="C32" s="6" t="s">
        <v>32</v>
      </c>
      <c r="D32" s="6" t="s">
        <v>32</v>
      </c>
      <c r="E32" s="25" t="s">
        <v>61</v>
      </c>
      <c r="F32" s="25" t="s">
        <v>61</v>
      </c>
      <c r="G32" s="6" t="s">
        <v>32</v>
      </c>
      <c r="H32" s="6" t="s">
        <v>32</v>
      </c>
      <c r="I32" s="6" t="s">
        <v>327</v>
      </c>
      <c r="J32" s="6" t="s">
        <v>327</v>
      </c>
      <c r="K32" s="6" t="s">
        <v>61</v>
      </c>
      <c r="L32" s="6" t="s">
        <v>61</v>
      </c>
    </row>
    <row r="33" spans="1:12" ht="32.1" customHeight="1" x14ac:dyDescent="0.25">
      <c r="A33" s="22" t="s">
        <v>342</v>
      </c>
      <c r="B33" s="14" t="s">
        <v>343</v>
      </c>
      <c r="C33" s="6" t="s">
        <v>32</v>
      </c>
      <c r="D33" s="6" t="s">
        <v>32</v>
      </c>
      <c r="E33" s="25" t="s">
        <v>61</v>
      </c>
      <c r="F33" s="25" t="s">
        <v>61</v>
      </c>
      <c r="G33" s="6" t="s">
        <v>32</v>
      </c>
      <c r="H33" s="6" t="s">
        <v>32</v>
      </c>
      <c r="I33" s="6" t="s">
        <v>327</v>
      </c>
      <c r="J33" s="6" t="s">
        <v>327</v>
      </c>
      <c r="K33" s="6" t="s">
        <v>61</v>
      </c>
      <c r="L33" s="6" t="s">
        <v>61</v>
      </c>
    </row>
    <row r="34" spans="1:12" ht="48" customHeight="1" x14ac:dyDescent="0.25">
      <c r="A34" s="22" t="s">
        <v>344</v>
      </c>
      <c r="B34" s="14" t="s">
        <v>345</v>
      </c>
      <c r="C34" s="6" t="s">
        <v>32</v>
      </c>
      <c r="D34" s="6" t="s">
        <v>32</v>
      </c>
      <c r="E34" s="25" t="s">
        <v>61</v>
      </c>
      <c r="F34" s="25" t="s">
        <v>61</v>
      </c>
      <c r="G34" s="6" t="s">
        <v>32</v>
      </c>
      <c r="H34" s="6" t="s">
        <v>32</v>
      </c>
      <c r="I34" s="6" t="s">
        <v>327</v>
      </c>
      <c r="J34" s="6" t="s">
        <v>327</v>
      </c>
      <c r="K34" s="6" t="s">
        <v>61</v>
      </c>
      <c r="L34" s="6" t="s">
        <v>61</v>
      </c>
    </row>
    <row r="35" spans="1:12" ht="15.95" customHeight="1" x14ac:dyDescent="0.25">
      <c r="A35" s="22" t="s">
        <v>346</v>
      </c>
      <c r="B35" s="14" t="s">
        <v>347</v>
      </c>
      <c r="C35" s="6" t="s">
        <v>32</v>
      </c>
      <c r="D35" s="6" t="s">
        <v>32</v>
      </c>
      <c r="E35" s="25" t="s">
        <v>61</v>
      </c>
      <c r="F35" s="25" t="s">
        <v>61</v>
      </c>
      <c r="G35" s="6" t="s">
        <v>32</v>
      </c>
      <c r="H35" s="6" t="s">
        <v>32</v>
      </c>
      <c r="I35" s="6" t="s">
        <v>327</v>
      </c>
      <c r="J35" s="6" t="s">
        <v>327</v>
      </c>
      <c r="K35" s="6" t="s">
        <v>61</v>
      </c>
      <c r="L35" s="6" t="s">
        <v>61</v>
      </c>
    </row>
    <row r="36" spans="1:12" ht="32.1" customHeight="1" x14ac:dyDescent="0.25">
      <c r="A36" s="22" t="s">
        <v>348</v>
      </c>
      <c r="B36" s="14" t="s">
        <v>349</v>
      </c>
      <c r="C36" s="6" t="s">
        <v>32</v>
      </c>
      <c r="D36" s="6" t="s">
        <v>32</v>
      </c>
      <c r="E36" s="25" t="s">
        <v>61</v>
      </c>
      <c r="F36" s="25" t="s">
        <v>61</v>
      </c>
      <c r="G36" s="6" t="s">
        <v>32</v>
      </c>
      <c r="H36" s="6" t="s">
        <v>32</v>
      </c>
      <c r="I36" s="6" t="s">
        <v>327</v>
      </c>
      <c r="J36" s="6" t="s">
        <v>327</v>
      </c>
      <c r="K36" s="6" t="s">
        <v>61</v>
      </c>
      <c r="L36" s="6" t="s">
        <v>61</v>
      </c>
    </row>
    <row r="37" spans="1:12" ht="15.95" customHeight="1" x14ac:dyDescent="0.25">
      <c r="A37" s="22" t="s">
        <v>350</v>
      </c>
      <c r="B37" s="14" t="s">
        <v>351</v>
      </c>
      <c r="C37" s="25" t="s">
        <v>352</v>
      </c>
      <c r="D37" s="25" t="s">
        <v>352</v>
      </c>
      <c r="E37" s="25" t="s">
        <v>61</v>
      </c>
      <c r="F37" s="25" t="s">
        <v>61</v>
      </c>
      <c r="G37" s="6" t="s">
        <v>32</v>
      </c>
      <c r="H37" s="6" t="s">
        <v>32</v>
      </c>
      <c r="I37" s="6" t="s">
        <v>327</v>
      </c>
      <c r="J37" s="6" t="s">
        <v>327</v>
      </c>
      <c r="K37" s="6" t="s">
        <v>61</v>
      </c>
      <c r="L37" s="6" t="s">
        <v>61</v>
      </c>
    </row>
    <row r="38" spans="1:12" ht="15.95" customHeight="1" x14ac:dyDescent="0.25">
      <c r="A38" s="22" t="s">
        <v>353</v>
      </c>
      <c r="B38" s="22" t="s">
        <v>354</v>
      </c>
      <c r="C38" s="24" t="s">
        <v>61</v>
      </c>
      <c r="D38" s="24" t="s">
        <v>61</v>
      </c>
      <c r="E38" s="24" t="s">
        <v>61</v>
      </c>
      <c r="F38" s="24" t="s">
        <v>61</v>
      </c>
      <c r="G38" s="23" t="s">
        <v>61</v>
      </c>
      <c r="H38" s="23" t="s">
        <v>61</v>
      </c>
      <c r="I38" s="23" t="s">
        <v>327</v>
      </c>
      <c r="J38" s="23" t="s">
        <v>327</v>
      </c>
      <c r="K38" s="23" t="s">
        <v>61</v>
      </c>
      <c r="L38" s="23" t="s">
        <v>61</v>
      </c>
    </row>
    <row r="39" spans="1:12" ht="63" customHeight="1" x14ac:dyDescent="0.25">
      <c r="A39" s="22" t="s">
        <v>16</v>
      </c>
      <c r="B39" s="14" t="s">
        <v>355</v>
      </c>
      <c r="C39" s="25" t="s">
        <v>352</v>
      </c>
      <c r="D39" s="25" t="s">
        <v>352</v>
      </c>
      <c r="E39" s="25" t="s">
        <v>61</v>
      </c>
      <c r="F39" s="25" t="s">
        <v>61</v>
      </c>
      <c r="G39" s="6" t="s">
        <v>32</v>
      </c>
      <c r="H39" s="6" t="s">
        <v>32</v>
      </c>
      <c r="I39" s="6" t="s">
        <v>327</v>
      </c>
      <c r="J39" s="6" t="s">
        <v>327</v>
      </c>
      <c r="K39" s="6" t="s">
        <v>61</v>
      </c>
      <c r="L39" s="6" t="s">
        <v>61</v>
      </c>
    </row>
    <row r="40" spans="1:12" ht="48" customHeight="1" x14ac:dyDescent="0.25">
      <c r="A40" s="22" t="s">
        <v>356</v>
      </c>
      <c r="B40" s="14" t="s">
        <v>357</v>
      </c>
      <c r="C40" s="6" t="s">
        <v>32</v>
      </c>
      <c r="D40" s="6" t="s">
        <v>32</v>
      </c>
      <c r="E40" s="25" t="s">
        <v>61</v>
      </c>
      <c r="F40" s="25" t="s">
        <v>61</v>
      </c>
      <c r="G40" s="6" t="s">
        <v>358</v>
      </c>
      <c r="H40" s="6" t="s">
        <v>358</v>
      </c>
      <c r="I40" s="6" t="s">
        <v>359</v>
      </c>
      <c r="J40" s="6" t="s">
        <v>359</v>
      </c>
      <c r="K40" s="6" t="s">
        <v>61</v>
      </c>
      <c r="L40" s="6" t="s">
        <v>61</v>
      </c>
    </row>
    <row r="41" spans="1:12" ht="32.1" customHeight="1" x14ac:dyDescent="0.25">
      <c r="A41" s="22" t="s">
        <v>360</v>
      </c>
      <c r="B41" s="22" t="s">
        <v>361</v>
      </c>
      <c r="C41" s="24" t="s">
        <v>61</v>
      </c>
      <c r="D41" s="24" t="s">
        <v>61</v>
      </c>
      <c r="E41" s="24" t="s">
        <v>61</v>
      </c>
      <c r="F41" s="24" t="s">
        <v>61</v>
      </c>
      <c r="G41" s="23" t="s">
        <v>61</v>
      </c>
      <c r="H41" s="23" t="s">
        <v>61</v>
      </c>
      <c r="I41" s="23" t="s">
        <v>327</v>
      </c>
      <c r="J41" s="23" t="s">
        <v>327</v>
      </c>
      <c r="K41" s="23" t="s">
        <v>61</v>
      </c>
      <c r="L41" s="23" t="s">
        <v>61</v>
      </c>
    </row>
    <row r="42" spans="1:12" ht="32.1" customHeight="1" x14ac:dyDescent="0.25">
      <c r="A42" s="22" t="s">
        <v>17</v>
      </c>
      <c r="B42" s="14" t="s">
        <v>362</v>
      </c>
      <c r="C42" s="6" t="s">
        <v>32</v>
      </c>
      <c r="D42" s="6" t="s">
        <v>32</v>
      </c>
      <c r="E42" s="25" t="s">
        <v>61</v>
      </c>
      <c r="F42" s="25" t="s">
        <v>61</v>
      </c>
      <c r="G42" s="6" t="s">
        <v>32</v>
      </c>
      <c r="H42" s="6" t="s">
        <v>32</v>
      </c>
      <c r="I42" s="6" t="s">
        <v>327</v>
      </c>
      <c r="J42" s="6" t="s">
        <v>327</v>
      </c>
      <c r="K42" s="6" t="s">
        <v>61</v>
      </c>
      <c r="L42" s="6" t="s">
        <v>61</v>
      </c>
    </row>
    <row r="43" spans="1:12" ht="48" customHeight="1" x14ac:dyDescent="0.25">
      <c r="A43" s="22" t="s">
        <v>363</v>
      </c>
      <c r="B43" s="14" t="s">
        <v>364</v>
      </c>
      <c r="C43" s="6" t="s">
        <v>32</v>
      </c>
      <c r="D43" s="6" t="s">
        <v>32</v>
      </c>
      <c r="E43" s="25" t="s">
        <v>61</v>
      </c>
      <c r="F43" s="25" t="s">
        <v>61</v>
      </c>
      <c r="G43" s="6" t="s">
        <v>365</v>
      </c>
      <c r="H43" s="6" t="s">
        <v>365</v>
      </c>
      <c r="I43" s="6" t="s">
        <v>359</v>
      </c>
      <c r="J43" s="6" t="s">
        <v>359</v>
      </c>
      <c r="K43" s="6" t="s">
        <v>61</v>
      </c>
      <c r="L43" s="6" t="s">
        <v>61</v>
      </c>
    </row>
    <row r="44" spans="1:12" ht="48" customHeight="1" x14ac:dyDescent="0.25">
      <c r="A44" s="22" t="s">
        <v>366</v>
      </c>
      <c r="B44" s="14" t="s">
        <v>367</v>
      </c>
      <c r="C44" s="25" t="s">
        <v>368</v>
      </c>
      <c r="D44" s="25" t="s">
        <v>369</v>
      </c>
      <c r="E44" s="25" t="s">
        <v>61</v>
      </c>
      <c r="F44" s="25" t="s">
        <v>61</v>
      </c>
      <c r="G44" s="6" t="s">
        <v>370</v>
      </c>
      <c r="H44" s="6" t="s">
        <v>370</v>
      </c>
      <c r="I44" s="6" t="s">
        <v>359</v>
      </c>
      <c r="J44" s="6" t="s">
        <v>359</v>
      </c>
      <c r="K44" s="6" t="s">
        <v>61</v>
      </c>
      <c r="L44" s="6" t="s">
        <v>61</v>
      </c>
    </row>
    <row r="45" spans="1:12" ht="63" customHeight="1" x14ac:dyDescent="0.25">
      <c r="A45" s="22" t="s">
        <v>371</v>
      </c>
      <c r="B45" s="14" t="s">
        <v>372</v>
      </c>
      <c r="C45" s="6" t="s">
        <v>32</v>
      </c>
      <c r="D45" s="6" t="s">
        <v>32</v>
      </c>
      <c r="E45" s="25" t="s">
        <v>61</v>
      </c>
      <c r="F45" s="25" t="s">
        <v>61</v>
      </c>
      <c r="G45" s="6" t="s">
        <v>32</v>
      </c>
      <c r="H45" s="6" t="s">
        <v>32</v>
      </c>
      <c r="I45" s="6" t="s">
        <v>327</v>
      </c>
      <c r="J45" s="6" t="s">
        <v>327</v>
      </c>
      <c r="K45" s="6" t="s">
        <v>61</v>
      </c>
      <c r="L45" s="6" t="s">
        <v>61</v>
      </c>
    </row>
    <row r="46" spans="1:12" ht="141.94999999999999" customHeight="1" x14ac:dyDescent="0.25">
      <c r="A46" s="22" t="s">
        <v>373</v>
      </c>
      <c r="B46" s="14" t="s">
        <v>374</v>
      </c>
      <c r="C46" s="6" t="s">
        <v>32</v>
      </c>
      <c r="D46" s="6" t="s">
        <v>32</v>
      </c>
      <c r="E46" s="25" t="s">
        <v>61</v>
      </c>
      <c r="F46" s="25" t="s">
        <v>61</v>
      </c>
      <c r="G46" s="6" t="s">
        <v>32</v>
      </c>
      <c r="H46" s="6" t="s">
        <v>32</v>
      </c>
      <c r="I46" s="6" t="s">
        <v>327</v>
      </c>
      <c r="J46" s="6" t="s">
        <v>327</v>
      </c>
      <c r="K46" s="6" t="s">
        <v>61</v>
      </c>
      <c r="L46" s="6" t="s">
        <v>61</v>
      </c>
    </row>
    <row r="47" spans="1:12" ht="48" customHeight="1" x14ac:dyDescent="0.25">
      <c r="A47" s="22" t="s">
        <v>375</v>
      </c>
      <c r="B47" s="14" t="s">
        <v>376</v>
      </c>
      <c r="C47" s="25" t="s">
        <v>377</v>
      </c>
      <c r="D47" s="25" t="s">
        <v>369</v>
      </c>
      <c r="E47" s="25" t="s">
        <v>61</v>
      </c>
      <c r="F47" s="25" t="s">
        <v>61</v>
      </c>
      <c r="G47" s="6" t="s">
        <v>378</v>
      </c>
      <c r="H47" s="6" t="s">
        <v>378</v>
      </c>
      <c r="I47" s="6" t="s">
        <v>359</v>
      </c>
      <c r="J47" s="6" t="s">
        <v>359</v>
      </c>
      <c r="K47" s="6" t="s">
        <v>61</v>
      </c>
      <c r="L47" s="6" t="s">
        <v>61</v>
      </c>
    </row>
    <row r="48" spans="1:12" ht="15.95" customHeight="1" x14ac:dyDescent="0.25">
      <c r="A48" s="22" t="s">
        <v>379</v>
      </c>
      <c r="B48" s="22" t="s">
        <v>380</v>
      </c>
      <c r="C48" s="24" t="s">
        <v>61</v>
      </c>
      <c r="D48" s="24" t="s">
        <v>61</v>
      </c>
      <c r="E48" s="24" t="s">
        <v>61</v>
      </c>
      <c r="F48" s="24" t="s">
        <v>61</v>
      </c>
      <c r="G48" s="23" t="s">
        <v>61</v>
      </c>
      <c r="H48" s="23" t="s">
        <v>61</v>
      </c>
      <c r="I48" s="23" t="s">
        <v>327</v>
      </c>
      <c r="J48" s="23" t="s">
        <v>327</v>
      </c>
      <c r="K48" s="23" t="s">
        <v>61</v>
      </c>
      <c r="L48" s="23" t="s">
        <v>61</v>
      </c>
    </row>
    <row r="49" spans="1:12" ht="32.1" customHeight="1" x14ac:dyDescent="0.25">
      <c r="A49" s="22" t="s">
        <v>24</v>
      </c>
      <c r="B49" s="14" t="s">
        <v>381</v>
      </c>
      <c r="C49" s="6" t="s">
        <v>32</v>
      </c>
      <c r="D49" s="6" t="s">
        <v>32</v>
      </c>
      <c r="E49" s="25" t="s">
        <v>61</v>
      </c>
      <c r="F49" s="25" t="s">
        <v>61</v>
      </c>
      <c r="G49" s="6" t="s">
        <v>61</v>
      </c>
      <c r="H49" s="6" t="s">
        <v>61</v>
      </c>
      <c r="I49" s="6" t="s">
        <v>327</v>
      </c>
      <c r="J49" s="6" t="s">
        <v>327</v>
      </c>
      <c r="K49" s="6" t="s">
        <v>61</v>
      </c>
      <c r="L49" s="6" t="s">
        <v>61</v>
      </c>
    </row>
    <row r="50" spans="1:12" ht="78.95" customHeight="1" x14ac:dyDescent="0.25">
      <c r="A50" s="22" t="s">
        <v>382</v>
      </c>
      <c r="B50" s="14" t="s">
        <v>383</v>
      </c>
      <c r="C50" s="25" t="s">
        <v>384</v>
      </c>
      <c r="D50" s="25" t="s">
        <v>369</v>
      </c>
      <c r="E50" s="25" t="s">
        <v>61</v>
      </c>
      <c r="F50" s="25" t="s">
        <v>61</v>
      </c>
      <c r="G50" s="6" t="s">
        <v>385</v>
      </c>
      <c r="H50" s="6" t="s">
        <v>385</v>
      </c>
      <c r="I50" s="6" t="s">
        <v>359</v>
      </c>
      <c r="J50" s="6" t="s">
        <v>359</v>
      </c>
      <c r="K50" s="6" t="s">
        <v>61</v>
      </c>
      <c r="L50" s="6" t="s">
        <v>61</v>
      </c>
    </row>
    <row r="51" spans="1:12" ht="48" customHeight="1" x14ac:dyDescent="0.25">
      <c r="A51" s="22" t="s">
        <v>386</v>
      </c>
      <c r="B51" s="14" t="s">
        <v>387</v>
      </c>
      <c r="C51" s="6" t="s">
        <v>32</v>
      </c>
      <c r="D51" s="6" t="s">
        <v>32</v>
      </c>
      <c r="E51" s="25" t="s">
        <v>61</v>
      </c>
      <c r="F51" s="25" t="s">
        <v>61</v>
      </c>
      <c r="G51" s="6" t="s">
        <v>32</v>
      </c>
      <c r="H51" s="6" t="s">
        <v>32</v>
      </c>
      <c r="I51" s="6" t="s">
        <v>327</v>
      </c>
      <c r="J51" s="6" t="s">
        <v>327</v>
      </c>
      <c r="K51" s="6" t="s">
        <v>61</v>
      </c>
      <c r="L51" s="6" t="s">
        <v>61</v>
      </c>
    </row>
    <row r="52" spans="1:12" ht="48" customHeight="1" x14ac:dyDescent="0.25">
      <c r="A52" s="22" t="s">
        <v>388</v>
      </c>
      <c r="B52" s="14" t="s">
        <v>389</v>
      </c>
      <c r="C52" s="6" t="s">
        <v>32</v>
      </c>
      <c r="D52" s="6" t="s">
        <v>32</v>
      </c>
      <c r="E52" s="25" t="s">
        <v>61</v>
      </c>
      <c r="F52" s="25" t="s">
        <v>61</v>
      </c>
      <c r="G52" s="6" t="s">
        <v>32</v>
      </c>
      <c r="H52" s="6" t="s">
        <v>32</v>
      </c>
      <c r="I52" s="6" t="s">
        <v>327</v>
      </c>
      <c r="J52" s="6" t="s">
        <v>327</v>
      </c>
      <c r="K52" s="6" t="s">
        <v>61</v>
      </c>
      <c r="L52" s="6" t="s">
        <v>61</v>
      </c>
    </row>
    <row r="53" spans="1:12" ht="48" customHeight="1" x14ac:dyDescent="0.25">
      <c r="A53" s="22" t="s">
        <v>390</v>
      </c>
      <c r="B53" s="14" t="s">
        <v>391</v>
      </c>
      <c r="C53" s="25" t="s">
        <v>369</v>
      </c>
      <c r="D53" s="25" t="s">
        <v>369</v>
      </c>
      <c r="E53" s="25" t="s">
        <v>61</v>
      </c>
      <c r="F53" s="25" t="s">
        <v>61</v>
      </c>
      <c r="G53" s="6" t="s">
        <v>385</v>
      </c>
      <c r="H53" s="6" t="s">
        <v>385</v>
      </c>
      <c r="I53" s="6" t="s">
        <v>359</v>
      </c>
      <c r="J53" s="6" t="s">
        <v>359</v>
      </c>
      <c r="K53" s="6" t="s">
        <v>61</v>
      </c>
      <c r="L53" s="6" t="s">
        <v>61</v>
      </c>
    </row>
    <row r="54" spans="1:12" ht="32.1" customHeight="1" x14ac:dyDescent="0.25">
      <c r="A54" s="22" t="s">
        <v>392</v>
      </c>
      <c r="B54" s="14" t="s">
        <v>393</v>
      </c>
      <c r="C54" s="6" t="s">
        <v>32</v>
      </c>
      <c r="D54" s="6" t="s">
        <v>32</v>
      </c>
      <c r="E54" s="6" t="s">
        <v>61</v>
      </c>
      <c r="F54" s="6" t="s">
        <v>61</v>
      </c>
      <c r="G54" s="6" t="s">
        <v>32</v>
      </c>
      <c r="H54" s="6" t="s">
        <v>32</v>
      </c>
      <c r="I54" s="6" t="s">
        <v>327</v>
      </c>
      <c r="J54" s="6" t="s">
        <v>327</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14</vt:i4>
      </vt:variant>
    </vt:vector>
  </HeadingPairs>
  <TitlesOfParts>
    <vt:vector size="14"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финмодель</vt:lpstr>
      <vt:lpstr>Приложение 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Фудула Екатерина Вадимовна</dc:creator>
  <cp:lastModifiedBy>Фудула Екатерина Вадимовна</cp:lastModifiedBy>
  <dcterms:created xsi:type="dcterms:W3CDTF">2022-09-28T06:55:58Z</dcterms:created>
  <dcterms:modified xsi:type="dcterms:W3CDTF">2022-09-28T06:58:56Z</dcterms:modified>
</cp:coreProperties>
</file>